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дких\Desktop\Ольга\Караидель PDF\_Раб.документация_Обход с.Караидель (I и II этапы)_Кармаскалинское ДРСУ\СТАДИЯ Р\"/>
    </mc:Choice>
  </mc:AlternateContent>
  <bookViews>
    <workbookView xWindow="120" yWindow="15" windowWidth="23775" windowHeight="10170" tabRatio="844" activeTab="6"/>
  </bookViews>
  <sheets>
    <sheet name="проект стадия Р" sheetId="1" r:id="rId1"/>
    <sheet name="арочный (1)" sheetId="2" r:id="rId2"/>
    <sheet name="проект арочный Р (2)" sheetId="3" r:id="rId3"/>
    <sheet name="проект арочный (3)" sheetId="4" r:id="rId4"/>
    <sheet name="коммуникации стадия Р" sheetId="5" r:id="rId5"/>
    <sheet name="мост бердяшка" sheetId="6" r:id="rId6"/>
    <sheet name="СВОДНАЯ СМЕТА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dck" localSheetId="1">[1]топография!#REF!</definedName>
    <definedName name="dck" localSheetId="4">[1]топография!#REF!</definedName>
    <definedName name="dck" localSheetId="5">[1]топография!#REF!</definedName>
    <definedName name="dck" localSheetId="3">[1]топография!#REF!</definedName>
    <definedName name="dck" localSheetId="2">[1]топография!#REF!</definedName>
    <definedName name="dck" localSheetId="0">[1]топография!#REF!</definedName>
    <definedName name="dck" localSheetId="6">[1]топография!#REF!</definedName>
    <definedName name="dck">[1]топография!#REF!</definedName>
    <definedName name="Excel_BuiltIn_Print_Area_1" localSheetId="1">#REF!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 localSheetId="0">#REF!</definedName>
    <definedName name="Excel_BuiltIn_Print_Area_1" localSheetId="6">#REF!</definedName>
    <definedName name="Excel_BuiltIn_Print_Area_1">#REF!</definedName>
    <definedName name="Excel_BuiltIn_Print_Area_2" localSheetId="1">#REF!</definedName>
    <definedName name="Excel_BuiltIn_Print_Area_2" localSheetId="4">#REF!</definedName>
    <definedName name="Excel_BuiltIn_Print_Area_2" localSheetId="3">#REF!</definedName>
    <definedName name="Excel_BuiltIn_Print_Area_2" localSheetId="2">#REF!</definedName>
    <definedName name="Excel_BuiltIn_Print_Area_2" localSheetId="0">#REF!</definedName>
    <definedName name="Excel_BuiltIn_Print_Area_2" localSheetId="6">#REF!</definedName>
    <definedName name="Excel_BuiltIn_Print_Area_2">#REF!</definedName>
    <definedName name="Excel_BuiltIn_Print_Area_2_1" localSheetId="1">'[2]проект  '!#REF!</definedName>
    <definedName name="Excel_BuiltIn_Print_Area_2_1" localSheetId="4">'[3]проект  '!#REF!</definedName>
    <definedName name="Excel_BuiltIn_Print_Area_2_1" localSheetId="5">'[2]проект  '!#REF!</definedName>
    <definedName name="Excel_BuiltIn_Print_Area_2_1" localSheetId="3">'[2]проект  '!#REF!</definedName>
    <definedName name="Excel_BuiltIn_Print_Area_2_1" localSheetId="2">'[2]проект  '!#REF!</definedName>
    <definedName name="Excel_BuiltIn_Print_Area_2_1" localSheetId="0">'[3]проект  '!#REF!</definedName>
    <definedName name="Excel_BuiltIn_Print_Area_2_1" localSheetId="6">'[4]проект  '!#REF!</definedName>
    <definedName name="Excel_BuiltIn_Print_Area_2_1">'[5]проект  '!#REF!</definedName>
    <definedName name="Excel_BuiltIn_Print_Area_3" localSheetId="1">#REF!</definedName>
    <definedName name="Excel_BuiltIn_Print_Area_3" localSheetId="4">#REF!</definedName>
    <definedName name="Excel_BuiltIn_Print_Area_3" localSheetId="3">#REF!</definedName>
    <definedName name="Excel_BuiltIn_Print_Area_3" localSheetId="2">#REF!</definedName>
    <definedName name="Excel_BuiltIn_Print_Area_3" localSheetId="0">#REF!</definedName>
    <definedName name="Excel_BuiltIn_Print_Area_3" localSheetId="6">#REF!</definedName>
    <definedName name="Excel_BuiltIn_Print_Area_3">#REF!</definedName>
    <definedName name="Itog" localSheetId="1">#REF!</definedName>
    <definedName name="Itog" localSheetId="4">#REF!</definedName>
    <definedName name="Itog" localSheetId="5">#REF!</definedName>
    <definedName name="Itog" localSheetId="3">#REF!</definedName>
    <definedName name="Itog" localSheetId="2">#REF!</definedName>
    <definedName name="Itog" localSheetId="0">#REF!</definedName>
    <definedName name="Itog" localSheetId="6">#REF!</definedName>
    <definedName name="Itog">#REF!</definedName>
    <definedName name="SM_STO" localSheetId="1">#REF!</definedName>
    <definedName name="SM_STO" localSheetId="4">#REF!</definedName>
    <definedName name="SM_STO" localSheetId="5">#REF!</definedName>
    <definedName name="SM_STO" localSheetId="3">#REF!</definedName>
    <definedName name="SM_STO" localSheetId="2">#REF!</definedName>
    <definedName name="SM_STO" localSheetId="0">#REF!</definedName>
    <definedName name="SM_STO" localSheetId="6">#REF!</definedName>
    <definedName name="SM_STO">#REF!</definedName>
    <definedName name="SM_STO_1" localSheetId="1">#REF!</definedName>
    <definedName name="SM_STO_1" localSheetId="4">#REF!</definedName>
    <definedName name="SM_STO_1" localSheetId="2">#REF!</definedName>
    <definedName name="SM_STO_1" localSheetId="0">#REF!</definedName>
    <definedName name="SM_STO_1" localSheetId="6">#REF!</definedName>
    <definedName name="SM_STO_1">#REF!</definedName>
    <definedName name="SM_STO_2" localSheetId="1">#REF!</definedName>
    <definedName name="SM_STO_2" localSheetId="4">#REF!</definedName>
    <definedName name="SM_STO_2" localSheetId="2">#REF!</definedName>
    <definedName name="SM_STO_2" localSheetId="0">#REF!</definedName>
    <definedName name="SM_STO_2" localSheetId="6">#REF!</definedName>
    <definedName name="SM_STO_2">#REF!</definedName>
    <definedName name="SM_STO_3" localSheetId="1">#REF!</definedName>
    <definedName name="SM_STO_3" localSheetId="4">#REF!</definedName>
    <definedName name="SM_STO_3" localSheetId="2">#REF!</definedName>
    <definedName name="SM_STO_3" localSheetId="0">#REF!</definedName>
    <definedName name="SM_STO_3" localSheetId="6">#REF!</definedName>
    <definedName name="SM_STO_3">#REF!</definedName>
    <definedName name="SM_STO_4" localSheetId="1">#REF!</definedName>
    <definedName name="SM_STO_4" localSheetId="4">#REF!</definedName>
    <definedName name="SM_STO_4" localSheetId="2">#REF!</definedName>
    <definedName name="SM_STO_4" localSheetId="0">#REF!</definedName>
    <definedName name="SM_STO_4" localSheetId="6">#REF!</definedName>
    <definedName name="SM_STO_4">#REF!</definedName>
    <definedName name="SM_STO_5" localSheetId="1">#REF!</definedName>
    <definedName name="SM_STO_5" localSheetId="4">#REF!</definedName>
    <definedName name="SM_STO_5" localSheetId="2">#REF!</definedName>
    <definedName name="SM_STO_5" localSheetId="0">#REF!</definedName>
    <definedName name="SM_STO_5" localSheetId="6">#REF!</definedName>
    <definedName name="SM_STO_5">#REF!</definedName>
    <definedName name="SM_STO_6" localSheetId="1">#REF!</definedName>
    <definedName name="SM_STO_6" localSheetId="4">#REF!</definedName>
    <definedName name="SM_STO_6" localSheetId="2">#REF!</definedName>
    <definedName name="SM_STO_6" localSheetId="0">#REF!</definedName>
    <definedName name="SM_STO_6" localSheetId="6">#REF!</definedName>
    <definedName name="SM_STO_6">#REF!</definedName>
    <definedName name="SM_STO_7" localSheetId="1">#REF!</definedName>
    <definedName name="SM_STO_7" localSheetId="4">#REF!</definedName>
    <definedName name="SM_STO_7" localSheetId="2">#REF!</definedName>
    <definedName name="SM_STO_7" localSheetId="0">#REF!</definedName>
    <definedName name="SM_STO_7" localSheetId="6">#REF!</definedName>
    <definedName name="SM_STO_7">#REF!</definedName>
    <definedName name="SM_STO1" localSheetId="1">#REF!</definedName>
    <definedName name="SM_STO1" localSheetId="4">#REF!</definedName>
    <definedName name="SM_STO1" localSheetId="5">#REF!</definedName>
    <definedName name="SM_STO1" localSheetId="2">#REF!</definedName>
    <definedName name="SM_STO1" localSheetId="0">#REF!</definedName>
    <definedName name="SM_STO1" localSheetId="6">#REF!</definedName>
    <definedName name="SM_STO1">#REF!</definedName>
    <definedName name="SM_STO1_1" localSheetId="1">#REF!</definedName>
    <definedName name="SM_STO1_1" localSheetId="4">#REF!</definedName>
    <definedName name="SM_STO1_1" localSheetId="2">#REF!</definedName>
    <definedName name="SM_STO1_1" localSheetId="0">#REF!</definedName>
    <definedName name="SM_STO1_1" localSheetId="6">#REF!</definedName>
    <definedName name="SM_STO1_1">#REF!</definedName>
    <definedName name="SM_STO1_2" localSheetId="1">#REF!</definedName>
    <definedName name="SM_STO1_2" localSheetId="4">#REF!</definedName>
    <definedName name="SM_STO1_2" localSheetId="2">#REF!</definedName>
    <definedName name="SM_STO1_2" localSheetId="0">#REF!</definedName>
    <definedName name="SM_STO1_2" localSheetId="6">#REF!</definedName>
    <definedName name="SM_STO1_2">#REF!</definedName>
    <definedName name="SM_STO1_3" localSheetId="1">#REF!</definedName>
    <definedName name="SM_STO1_3" localSheetId="4">#REF!</definedName>
    <definedName name="SM_STO1_3" localSheetId="2">#REF!</definedName>
    <definedName name="SM_STO1_3" localSheetId="0">#REF!</definedName>
    <definedName name="SM_STO1_3" localSheetId="6">#REF!</definedName>
    <definedName name="SM_STO1_3">#REF!</definedName>
    <definedName name="SM_STO1_4" localSheetId="1">#REF!</definedName>
    <definedName name="SM_STO1_4" localSheetId="4">#REF!</definedName>
    <definedName name="SM_STO1_4" localSheetId="2">#REF!</definedName>
    <definedName name="SM_STO1_4" localSheetId="0">#REF!</definedName>
    <definedName name="SM_STO1_4" localSheetId="6">#REF!</definedName>
    <definedName name="SM_STO1_4">#REF!</definedName>
    <definedName name="SM_STO1_5" localSheetId="1">#REF!</definedName>
    <definedName name="SM_STO1_5" localSheetId="4">#REF!</definedName>
    <definedName name="SM_STO1_5" localSheetId="2">#REF!</definedName>
    <definedName name="SM_STO1_5" localSheetId="0">#REF!</definedName>
    <definedName name="SM_STO1_5" localSheetId="6">#REF!</definedName>
    <definedName name="SM_STO1_5">#REF!</definedName>
    <definedName name="SM_STO1_6" localSheetId="1">#REF!</definedName>
    <definedName name="SM_STO1_6" localSheetId="4">#REF!</definedName>
    <definedName name="SM_STO1_6" localSheetId="2">#REF!</definedName>
    <definedName name="SM_STO1_6" localSheetId="0">#REF!</definedName>
    <definedName name="SM_STO1_6" localSheetId="6">#REF!</definedName>
    <definedName name="SM_STO1_6">#REF!</definedName>
    <definedName name="SM_STO1_7" localSheetId="1">#REF!</definedName>
    <definedName name="SM_STO1_7" localSheetId="4">#REF!</definedName>
    <definedName name="SM_STO1_7" localSheetId="2">#REF!</definedName>
    <definedName name="SM_STO1_7" localSheetId="0">#REF!</definedName>
    <definedName name="SM_STO1_7" localSheetId="6">#REF!</definedName>
    <definedName name="SM_STO1_7">#REF!</definedName>
    <definedName name="SM_STO2" localSheetId="1">#REF!</definedName>
    <definedName name="SM_STO2" localSheetId="4">#REF!</definedName>
    <definedName name="SM_STO2" localSheetId="5">#REF!</definedName>
    <definedName name="SM_STO2" localSheetId="2">#REF!</definedName>
    <definedName name="SM_STO2" localSheetId="0">#REF!</definedName>
    <definedName name="SM_STO2" localSheetId="6">#REF!</definedName>
    <definedName name="SM_STO2">#REF!</definedName>
    <definedName name="SM_STO3" localSheetId="1">#REF!</definedName>
    <definedName name="SM_STO3" localSheetId="4">#REF!</definedName>
    <definedName name="SM_STO3" localSheetId="5">#REF!</definedName>
    <definedName name="SM_STO3" localSheetId="2">#REF!</definedName>
    <definedName name="SM_STO3" localSheetId="0">#REF!</definedName>
    <definedName name="SM_STO3" localSheetId="6">#REF!</definedName>
    <definedName name="SM_STO3">#REF!</definedName>
    <definedName name="SM_STO3_1" localSheetId="1">#REF!</definedName>
    <definedName name="SM_STO3_1" localSheetId="4">#REF!</definedName>
    <definedName name="SM_STO3_1" localSheetId="2">#REF!</definedName>
    <definedName name="SM_STO3_1" localSheetId="0">#REF!</definedName>
    <definedName name="SM_STO3_1" localSheetId="6">#REF!</definedName>
    <definedName name="SM_STO3_1">#REF!</definedName>
    <definedName name="SM_STO3_2" localSheetId="1">#REF!</definedName>
    <definedName name="SM_STO3_2" localSheetId="4">#REF!</definedName>
    <definedName name="SM_STO3_2" localSheetId="2">#REF!</definedName>
    <definedName name="SM_STO3_2" localSheetId="0">#REF!</definedName>
    <definedName name="SM_STO3_2" localSheetId="6">#REF!</definedName>
    <definedName name="SM_STO3_2">#REF!</definedName>
    <definedName name="SM_STO3_3" localSheetId="1">#REF!</definedName>
    <definedName name="SM_STO3_3" localSheetId="4">#REF!</definedName>
    <definedName name="SM_STO3_3" localSheetId="2">#REF!</definedName>
    <definedName name="SM_STO3_3" localSheetId="0">#REF!</definedName>
    <definedName name="SM_STO3_3" localSheetId="6">#REF!</definedName>
    <definedName name="SM_STO3_3">#REF!</definedName>
    <definedName name="SM_STO3_4" localSheetId="1">#REF!</definedName>
    <definedName name="SM_STO3_4" localSheetId="4">#REF!</definedName>
    <definedName name="SM_STO3_4" localSheetId="2">#REF!</definedName>
    <definedName name="SM_STO3_4" localSheetId="0">#REF!</definedName>
    <definedName name="SM_STO3_4" localSheetId="6">#REF!</definedName>
    <definedName name="SM_STO3_4">#REF!</definedName>
    <definedName name="SM_STO3_5" localSheetId="1">#REF!</definedName>
    <definedName name="SM_STO3_5" localSheetId="4">#REF!</definedName>
    <definedName name="SM_STO3_5" localSheetId="2">#REF!</definedName>
    <definedName name="SM_STO3_5" localSheetId="0">#REF!</definedName>
    <definedName name="SM_STO3_5" localSheetId="6">#REF!</definedName>
    <definedName name="SM_STO3_5">#REF!</definedName>
    <definedName name="SM_STO3_6" localSheetId="1">#REF!</definedName>
    <definedName name="SM_STO3_6" localSheetId="4">#REF!</definedName>
    <definedName name="SM_STO3_6" localSheetId="2">#REF!</definedName>
    <definedName name="SM_STO3_6" localSheetId="0">#REF!</definedName>
    <definedName name="SM_STO3_6" localSheetId="6">#REF!</definedName>
    <definedName name="SM_STO3_6">#REF!</definedName>
    <definedName name="SM_STO3_7" localSheetId="1">#REF!</definedName>
    <definedName name="SM_STO3_7" localSheetId="4">#REF!</definedName>
    <definedName name="SM_STO3_7" localSheetId="2">#REF!</definedName>
    <definedName name="SM_STO3_7" localSheetId="0">#REF!</definedName>
    <definedName name="SM_STO3_7" localSheetId="6">#REF!</definedName>
    <definedName name="SM_STO3_7">#REF!</definedName>
    <definedName name="SUM_" localSheetId="1">#REF!</definedName>
    <definedName name="SUM_" localSheetId="4">#REF!</definedName>
    <definedName name="SUM_" localSheetId="5">#REF!</definedName>
    <definedName name="SUM_" localSheetId="2">#REF!</definedName>
    <definedName name="SUM_" localSheetId="0">#REF!</definedName>
    <definedName name="SUM_" localSheetId="6">#REF!</definedName>
    <definedName name="SUM_">#REF!</definedName>
    <definedName name="SUM__1" localSheetId="1">#REF!</definedName>
    <definedName name="SUM__1" localSheetId="4">#REF!</definedName>
    <definedName name="SUM__1" localSheetId="2">#REF!</definedName>
    <definedName name="SUM__1" localSheetId="0">#REF!</definedName>
    <definedName name="SUM__1" localSheetId="6">#REF!</definedName>
    <definedName name="SUM__1">#REF!</definedName>
    <definedName name="SUM__2" localSheetId="1">#REF!</definedName>
    <definedName name="SUM__2" localSheetId="4">#REF!</definedName>
    <definedName name="SUM__2" localSheetId="2">#REF!</definedName>
    <definedName name="SUM__2" localSheetId="0">#REF!</definedName>
    <definedName name="SUM__2" localSheetId="6">#REF!</definedName>
    <definedName name="SUM__2">#REF!</definedName>
    <definedName name="SUM__3" localSheetId="1">#REF!</definedName>
    <definedName name="SUM__3" localSheetId="4">#REF!</definedName>
    <definedName name="SUM__3" localSheetId="2">#REF!</definedName>
    <definedName name="SUM__3" localSheetId="0">#REF!</definedName>
    <definedName name="SUM__3" localSheetId="6">#REF!</definedName>
    <definedName name="SUM__3">#REF!</definedName>
    <definedName name="SUM__4" localSheetId="1">#REF!</definedName>
    <definedName name="SUM__4" localSheetId="4">#REF!</definedName>
    <definedName name="SUM__4" localSheetId="2">#REF!</definedName>
    <definedName name="SUM__4" localSheetId="0">#REF!</definedName>
    <definedName name="SUM__4" localSheetId="6">#REF!</definedName>
    <definedName name="SUM__4">#REF!</definedName>
    <definedName name="SUM__5" localSheetId="1">#REF!</definedName>
    <definedName name="SUM__5" localSheetId="4">#REF!</definedName>
    <definedName name="SUM__5" localSheetId="2">#REF!</definedName>
    <definedName name="SUM__5" localSheetId="0">#REF!</definedName>
    <definedName name="SUM__5" localSheetId="6">#REF!</definedName>
    <definedName name="SUM__5">#REF!</definedName>
    <definedName name="SUM__6" localSheetId="1">#REF!</definedName>
    <definedName name="SUM__6" localSheetId="4">#REF!</definedName>
    <definedName name="SUM__6" localSheetId="2">#REF!</definedName>
    <definedName name="SUM__6" localSheetId="0">#REF!</definedName>
    <definedName name="SUM__6" localSheetId="6">#REF!</definedName>
    <definedName name="SUM__6">#REF!</definedName>
    <definedName name="SUM__7" localSheetId="1">#REF!</definedName>
    <definedName name="SUM__7" localSheetId="4">#REF!</definedName>
    <definedName name="SUM__7" localSheetId="2">#REF!</definedName>
    <definedName name="SUM__7" localSheetId="0">#REF!</definedName>
    <definedName name="SUM__7" localSheetId="6">#REF!</definedName>
    <definedName name="SUM__7">#REF!</definedName>
    <definedName name="SUM_1" localSheetId="1">#REF!</definedName>
    <definedName name="SUM_1" localSheetId="4">#REF!</definedName>
    <definedName name="SUM_1" localSheetId="5">#REF!</definedName>
    <definedName name="SUM_1" localSheetId="2">#REF!</definedName>
    <definedName name="SUM_1" localSheetId="0">#REF!</definedName>
    <definedName name="SUM_1" localSheetId="6">#REF!</definedName>
    <definedName name="SUM_1">#REF!</definedName>
    <definedName name="SUM_1_1" localSheetId="1">#REF!</definedName>
    <definedName name="SUM_1_1" localSheetId="4">#REF!</definedName>
    <definedName name="SUM_1_1" localSheetId="2">#REF!</definedName>
    <definedName name="SUM_1_1" localSheetId="0">#REF!</definedName>
    <definedName name="SUM_1_1" localSheetId="6">#REF!</definedName>
    <definedName name="SUM_1_1">#REF!</definedName>
    <definedName name="SUM_1_2" localSheetId="1">#REF!</definedName>
    <definedName name="SUM_1_2" localSheetId="4">#REF!</definedName>
    <definedName name="SUM_1_2" localSheetId="2">#REF!</definedName>
    <definedName name="SUM_1_2" localSheetId="0">#REF!</definedName>
    <definedName name="SUM_1_2" localSheetId="6">#REF!</definedName>
    <definedName name="SUM_1_2">#REF!</definedName>
    <definedName name="SUM_1_3" localSheetId="1">#REF!</definedName>
    <definedName name="SUM_1_3" localSheetId="4">#REF!</definedName>
    <definedName name="SUM_1_3" localSheetId="2">#REF!</definedName>
    <definedName name="SUM_1_3" localSheetId="0">#REF!</definedName>
    <definedName name="SUM_1_3" localSheetId="6">#REF!</definedName>
    <definedName name="SUM_1_3">#REF!</definedName>
    <definedName name="SUM_1_4" localSheetId="1">#REF!</definedName>
    <definedName name="SUM_1_4" localSheetId="4">#REF!</definedName>
    <definedName name="SUM_1_4" localSheetId="2">#REF!</definedName>
    <definedName name="SUM_1_4" localSheetId="0">#REF!</definedName>
    <definedName name="SUM_1_4" localSheetId="6">#REF!</definedName>
    <definedName name="SUM_1_4">#REF!</definedName>
    <definedName name="SUM_1_5" localSheetId="1">#REF!</definedName>
    <definedName name="SUM_1_5" localSheetId="4">#REF!</definedName>
    <definedName name="SUM_1_5" localSheetId="2">#REF!</definedName>
    <definedName name="SUM_1_5" localSheetId="0">#REF!</definedName>
    <definedName name="SUM_1_5" localSheetId="6">#REF!</definedName>
    <definedName name="SUM_1_5">#REF!</definedName>
    <definedName name="SUM_1_6" localSheetId="1">#REF!</definedName>
    <definedName name="SUM_1_6" localSheetId="4">#REF!</definedName>
    <definedName name="SUM_1_6" localSheetId="2">#REF!</definedName>
    <definedName name="SUM_1_6" localSheetId="0">#REF!</definedName>
    <definedName name="SUM_1_6" localSheetId="6">#REF!</definedName>
    <definedName name="SUM_1_6">#REF!</definedName>
    <definedName name="SUM_1_7" localSheetId="1">#REF!</definedName>
    <definedName name="SUM_1_7" localSheetId="4">#REF!</definedName>
    <definedName name="SUM_1_7" localSheetId="2">#REF!</definedName>
    <definedName name="SUM_1_7" localSheetId="0">#REF!</definedName>
    <definedName name="SUM_1_7" localSheetId="6">#REF!</definedName>
    <definedName name="SUM_1_7">#REF!</definedName>
    <definedName name="SUM_3" localSheetId="1">#REF!</definedName>
    <definedName name="SUM_3" localSheetId="4">#REF!</definedName>
    <definedName name="SUM_3" localSheetId="5">#REF!</definedName>
    <definedName name="SUM_3" localSheetId="2">#REF!</definedName>
    <definedName name="SUM_3" localSheetId="0">#REF!</definedName>
    <definedName name="SUM_3" localSheetId="6">#REF!</definedName>
    <definedName name="SUM_3">#REF!</definedName>
    <definedName name="SUM_3_1" localSheetId="1">#REF!</definedName>
    <definedName name="SUM_3_1" localSheetId="4">#REF!</definedName>
    <definedName name="SUM_3_1" localSheetId="2">#REF!</definedName>
    <definedName name="SUM_3_1" localSheetId="0">#REF!</definedName>
    <definedName name="SUM_3_1" localSheetId="6">#REF!</definedName>
    <definedName name="SUM_3_1">#REF!</definedName>
    <definedName name="SUM_3_2" localSheetId="1">#REF!</definedName>
    <definedName name="SUM_3_2" localSheetId="4">#REF!</definedName>
    <definedName name="SUM_3_2" localSheetId="2">#REF!</definedName>
    <definedName name="SUM_3_2" localSheetId="0">#REF!</definedName>
    <definedName name="SUM_3_2" localSheetId="6">#REF!</definedName>
    <definedName name="SUM_3_2">#REF!</definedName>
    <definedName name="SUM_3_3" localSheetId="1">#REF!</definedName>
    <definedName name="SUM_3_3" localSheetId="4">#REF!</definedName>
    <definedName name="SUM_3_3" localSheetId="2">#REF!</definedName>
    <definedName name="SUM_3_3" localSheetId="0">#REF!</definedName>
    <definedName name="SUM_3_3" localSheetId="6">#REF!</definedName>
    <definedName name="SUM_3_3">#REF!</definedName>
    <definedName name="SUM_3_4" localSheetId="1">#REF!</definedName>
    <definedName name="SUM_3_4" localSheetId="4">#REF!</definedName>
    <definedName name="SUM_3_4" localSheetId="2">#REF!</definedName>
    <definedName name="SUM_3_4" localSheetId="0">#REF!</definedName>
    <definedName name="SUM_3_4" localSheetId="6">#REF!</definedName>
    <definedName name="SUM_3_4">#REF!</definedName>
    <definedName name="SUM_3_5" localSheetId="1">#REF!</definedName>
    <definedName name="SUM_3_5" localSheetId="4">#REF!</definedName>
    <definedName name="SUM_3_5" localSheetId="2">#REF!</definedName>
    <definedName name="SUM_3_5" localSheetId="0">#REF!</definedName>
    <definedName name="SUM_3_5" localSheetId="6">#REF!</definedName>
    <definedName name="SUM_3_5">#REF!</definedName>
    <definedName name="SUM_3_6" localSheetId="1">#REF!</definedName>
    <definedName name="SUM_3_6" localSheetId="4">#REF!</definedName>
    <definedName name="SUM_3_6" localSheetId="2">#REF!</definedName>
    <definedName name="SUM_3_6" localSheetId="0">#REF!</definedName>
    <definedName name="SUM_3_6" localSheetId="6">#REF!</definedName>
    <definedName name="SUM_3_6">#REF!</definedName>
    <definedName name="SUM_3_7" localSheetId="1">#REF!</definedName>
    <definedName name="SUM_3_7" localSheetId="4">#REF!</definedName>
    <definedName name="SUM_3_7" localSheetId="2">#REF!</definedName>
    <definedName name="SUM_3_7" localSheetId="0">#REF!</definedName>
    <definedName name="SUM_3_7" localSheetId="6">#REF!</definedName>
    <definedName name="SUM_3_7">#REF!</definedName>
    <definedName name="ZAK" localSheetId="1">#REF!</definedName>
    <definedName name="ZAK" localSheetId="4">#REF!</definedName>
    <definedName name="ZAK" localSheetId="5">#REF!</definedName>
    <definedName name="ZAK" localSheetId="2">#REF!</definedName>
    <definedName name="ZAK" localSheetId="0">#REF!</definedName>
    <definedName name="ZAK" localSheetId="6">#REF!</definedName>
    <definedName name="ZAK">#REF!</definedName>
    <definedName name="ZAK1" localSheetId="1">#REF!</definedName>
    <definedName name="ZAK1" localSheetId="4">#REF!</definedName>
    <definedName name="ZAK1" localSheetId="5">#REF!</definedName>
    <definedName name="ZAK1" localSheetId="2">#REF!</definedName>
    <definedName name="ZAK1" localSheetId="0">#REF!</definedName>
    <definedName name="ZAK1" localSheetId="6">#REF!</definedName>
    <definedName name="ZAK1">#REF!</definedName>
    <definedName name="ZAK1_1" localSheetId="1">#REF!</definedName>
    <definedName name="ZAK1_1" localSheetId="4">#REF!</definedName>
    <definedName name="ZAK1_1" localSheetId="2">#REF!</definedName>
    <definedName name="ZAK1_1" localSheetId="0">#REF!</definedName>
    <definedName name="ZAK1_1" localSheetId="6">#REF!</definedName>
    <definedName name="ZAK1_1">#REF!</definedName>
    <definedName name="ZAK1_2" localSheetId="1">#REF!</definedName>
    <definedName name="ZAK1_2" localSheetId="4">#REF!</definedName>
    <definedName name="ZAK1_2" localSheetId="2">#REF!</definedName>
    <definedName name="ZAK1_2" localSheetId="0">#REF!</definedName>
    <definedName name="ZAK1_2" localSheetId="6">#REF!</definedName>
    <definedName name="ZAK1_2">#REF!</definedName>
    <definedName name="ZAK1_3" localSheetId="1">#REF!</definedName>
    <definedName name="ZAK1_3" localSheetId="4">#REF!</definedName>
    <definedName name="ZAK1_3" localSheetId="2">#REF!</definedName>
    <definedName name="ZAK1_3" localSheetId="0">#REF!</definedName>
    <definedName name="ZAK1_3" localSheetId="6">#REF!</definedName>
    <definedName name="ZAK1_3">#REF!</definedName>
    <definedName name="ZAK1_4" localSheetId="1">#REF!</definedName>
    <definedName name="ZAK1_4" localSheetId="4">#REF!</definedName>
    <definedName name="ZAK1_4" localSheetId="2">#REF!</definedName>
    <definedName name="ZAK1_4" localSheetId="0">#REF!</definedName>
    <definedName name="ZAK1_4" localSheetId="6">#REF!</definedName>
    <definedName name="ZAK1_4">#REF!</definedName>
    <definedName name="ZAK1_5" localSheetId="1">#REF!</definedName>
    <definedName name="ZAK1_5" localSheetId="4">#REF!</definedName>
    <definedName name="ZAK1_5" localSheetId="2">#REF!</definedName>
    <definedName name="ZAK1_5" localSheetId="0">#REF!</definedName>
    <definedName name="ZAK1_5" localSheetId="6">#REF!</definedName>
    <definedName name="ZAK1_5">#REF!</definedName>
    <definedName name="ZAK1_6" localSheetId="1">#REF!</definedName>
    <definedName name="ZAK1_6" localSheetId="4">#REF!</definedName>
    <definedName name="ZAK1_6" localSheetId="2">#REF!</definedName>
    <definedName name="ZAK1_6" localSheetId="0">#REF!</definedName>
    <definedName name="ZAK1_6" localSheetId="6">#REF!</definedName>
    <definedName name="ZAK1_6">#REF!</definedName>
    <definedName name="ZAK1_7" localSheetId="1">#REF!</definedName>
    <definedName name="ZAK1_7" localSheetId="4">#REF!</definedName>
    <definedName name="ZAK1_7" localSheetId="2">#REF!</definedName>
    <definedName name="ZAK1_7" localSheetId="0">#REF!</definedName>
    <definedName name="ZAK1_7" localSheetId="6">#REF!</definedName>
    <definedName name="ZAK1_7">#REF!</definedName>
    <definedName name="ZAK2" localSheetId="1">#REF!</definedName>
    <definedName name="ZAK2" localSheetId="4">#REF!</definedName>
    <definedName name="ZAK2" localSheetId="5">#REF!</definedName>
    <definedName name="ZAK2" localSheetId="2">#REF!</definedName>
    <definedName name="ZAK2" localSheetId="0">#REF!</definedName>
    <definedName name="ZAK2" localSheetId="6">#REF!</definedName>
    <definedName name="ZAK2">#REF!</definedName>
    <definedName name="ZAK2_1" localSheetId="1">#REF!</definedName>
    <definedName name="ZAK2_1" localSheetId="4">#REF!</definedName>
    <definedName name="ZAK2_1" localSheetId="2">#REF!</definedName>
    <definedName name="ZAK2_1" localSheetId="0">#REF!</definedName>
    <definedName name="ZAK2_1" localSheetId="6">#REF!</definedName>
    <definedName name="ZAK2_1">#REF!</definedName>
    <definedName name="ZAK2_2" localSheetId="1">#REF!</definedName>
    <definedName name="ZAK2_2" localSheetId="4">#REF!</definedName>
    <definedName name="ZAK2_2" localSheetId="2">#REF!</definedName>
    <definedName name="ZAK2_2" localSheetId="0">#REF!</definedName>
    <definedName name="ZAK2_2" localSheetId="6">#REF!</definedName>
    <definedName name="ZAK2_2">#REF!</definedName>
    <definedName name="ZAK2_3" localSheetId="1">#REF!</definedName>
    <definedName name="ZAK2_3" localSheetId="4">#REF!</definedName>
    <definedName name="ZAK2_3" localSheetId="2">#REF!</definedName>
    <definedName name="ZAK2_3" localSheetId="0">#REF!</definedName>
    <definedName name="ZAK2_3" localSheetId="6">#REF!</definedName>
    <definedName name="ZAK2_3">#REF!</definedName>
    <definedName name="ZAK2_4" localSheetId="1">#REF!</definedName>
    <definedName name="ZAK2_4" localSheetId="4">#REF!</definedName>
    <definedName name="ZAK2_4" localSheetId="2">#REF!</definedName>
    <definedName name="ZAK2_4" localSheetId="0">#REF!</definedName>
    <definedName name="ZAK2_4" localSheetId="6">#REF!</definedName>
    <definedName name="ZAK2_4">#REF!</definedName>
    <definedName name="ZAK2_5" localSheetId="1">#REF!</definedName>
    <definedName name="ZAK2_5" localSheetId="4">#REF!</definedName>
    <definedName name="ZAK2_5" localSheetId="2">#REF!</definedName>
    <definedName name="ZAK2_5" localSheetId="0">#REF!</definedName>
    <definedName name="ZAK2_5" localSheetId="6">#REF!</definedName>
    <definedName name="ZAK2_5">#REF!</definedName>
    <definedName name="ZAK2_6" localSheetId="1">#REF!</definedName>
    <definedName name="ZAK2_6" localSheetId="4">#REF!</definedName>
    <definedName name="ZAK2_6" localSheetId="2">#REF!</definedName>
    <definedName name="ZAK2_6" localSheetId="0">#REF!</definedName>
    <definedName name="ZAK2_6" localSheetId="6">#REF!</definedName>
    <definedName name="ZAK2_6">#REF!</definedName>
    <definedName name="ZAK2_7" localSheetId="1">#REF!</definedName>
    <definedName name="ZAK2_7" localSheetId="4">#REF!</definedName>
    <definedName name="ZAK2_7" localSheetId="2">#REF!</definedName>
    <definedName name="ZAK2_7" localSheetId="0">#REF!</definedName>
    <definedName name="ZAK2_7" localSheetId="6">#REF!</definedName>
    <definedName name="ZAK2_7">#REF!</definedName>
    <definedName name="а36" localSheetId="1">#REF!</definedName>
    <definedName name="а36" localSheetId="4">#REF!</definedName>
    <definedName name="а36" localSheetId="5">#REF!</definedName>
    <definedName name="а36" localSheetId="2">#REF!</definedName>
    <definedName name="а36" localSheetId="0">#REF!</definedName>
    <definedName name="а36" localSheetId="6">#REF!</definedName>
    <definedName name="а36">#REF!</definedName>
    <definedName name="а36_1" localSheetId="1">#REF!</definedName>
    <definedName name="а36_1" localSheetId="4">#REF!</definedName>
    <definedName name="а36_1" localSheetId="2">#REF!</definedName>
    <definedName name="а36_1" localSheetId="0">#REF!</definedName>
    <definedName name="а36_1" localSheetId="6">#REF!</definedName>
    <definedName name="а36_1">#REF!</definedName>
    <definedName name="а36_2" localSheetId="1">#REF!</definedName>
    <definedName name="а36_2" localSheetId="4">#REF!</definedName>
    <definedName name="а36_2" localSheetId="2">#REF!</definedName>
    <definedName name="а36_2" localSheetId="0">#REF!</definedName>
    <definedName name="а36_2" localSheetId="6">#REF!</definedName>
    <definedName name="а36_2">#REF!</definedName>
    <definedName name="а36_3" localSheetId="1">#REF!</definedName>
    <definedName name="а36_3" localSheetId="4">#REF!</definedName>
    <definedName name="а36_3" localSheetId="2">#REF!</definedName>
    <definedName name="а36_3" localSheetId="0">#REF!</definedName>
    <definedName name="а36_3" localSheetId="6">#REF!</definedName>
    <definedName name="а36_3">#REF!</definedName>
    <definedName name="а36_4" localSheetId="1">#REF!</definedName>
    <definedName name="а36_4" localSheetId="4">#REF!</definedName>
    <definedName name="а36_4" localSheetId="2">#REF!</definedName>
    <definedName name="а36_4" localSheetId="0">#REF!</definedName>
    <definedName name="а36_4" localSheetId="6">#REF!</definedName>
    <definedName name="а36_4">#REF!</definedName>
    <definedName name="а36_5" localSheetId="1">#REF!</definedName>
    <definedName name="а36_5" localSheetId="4">#REF!</definedName>
    <definedName name="а36_5" localSheetId="2">#REF!</definedName>
    <definedName name="а36_5" localSheetId="0">#REF!</definedName>
    <definedName name="а36_5" localSheetId="6">#REF!</definedName>
    <definedName name="а36_5">#REF!</definedName>
    <definedName name="а36_6" localSheetId="1">#REF!</definedName>
    <definedName name="а36_6" localSheetId="4">#REF!</definedName>
    <definedName name="а36_6" localSheetId="2">#REF!</definedName>
    <definedName name="а36_6" localSheetId="0">#REF!</definedName>
    <definedName name="а36_6" localSheetId="6">#REF!</definedName>
    <definedName name="а36_6">#REF!</definedName>
    <definedName name="а36_7" localSheetId="1">#REF!</definedName>
    <definedName name="а36_7" localSheetId="4">#REF!</definedName>
    <definedName name="а36_7" localSheetId="2">#REF!</definedName>
    <definedName name="а36_7" localSheetId="0">#REF!</definedName>
    <definedName name="а36_7" localSheetId="6">#REF!</definedName>
    <definedName name="а36_7">#REF!</definedName>
    <definedName name="ввв" localSheetId="1">#REF!</definedName>
    <definedName name="ввв" localSheetId="4">#REF!</definedName>
    <definedName name="ввв" localSheetId="5">#REF!</definedName>
    <definedName name="ввв" localSheetId="2">#REF!</definedName>
    <definedName name="ввв" localSheetId="0">#REF!</definedName>
    <definedName name="ввв" localSheetId="6">#REF!</definedName>
    <definedName name="ввв">#REF!</definedName>
    <definedName name="ввв_1" localSheetId="1">#REF!</definedName>
    <definedName name="ввв_1" localSheetId="4">#REF!</definedName>
    <definedName name="ввв_1" localSheetId="2">#REF!</definedName>
    <definedName name="ввв_1" localSheetId="0">#REF!</definedName>
    <definedName name="ввв_1" localSheetId="6">#REF!</definedName>
    <definedName name="ввв_1">#REF!</definedName>
    <definedName name="ввв_2" localSheetId="1">#REF!</definedName>
    <definedName name="ввв_2" localSheetId="4">#REF!</definedName>
    <definedName name="ввв_2" localSheetId="2">#REF!</definedName>
    <definedName name="ввв_2" localSheetId="0">#REF!</definedName>
    <definedName name="ввв_2" localSheetId="6">#REF!</definedName>
    <definedName name="ввв_2">#REF!</definedName>
    <definedName name="ввв_3" localSheetId="1">#REF!</definedName>
    <definedName name="ввв_3" localSheetId="4">#REF!</definedName>
    <definedName name="ввв_3" localSheetId="2">#REF!</definedName>
    <definedName name="ввв_3" localSheetId="0">#REF!</definedName>
    <definedName name="ввв_3" localSheetId="6">#REF!</definedName>
    <definedName name="ввв_3">#REF!</definedName>
    <definedName name="ДСК" localSheetId="1">[6]топография!#REF!</definedName>
    <definedName name="ДСК" localSheetId="4">[6]топография!#REF!</definedName>
    <definedName name="ДСК" localSheetId="5">[6]топография!#REF!</definedName>
    <definedName name="ДСК" localSheetId="3">[6]топография!#REF!</definedName>
    <definedName name="ДСК" localSheetId="2">[6]топография!#REF!</definedName>
    <definedName name="ДСК" localSheetId="0">[6]топография!#REF!</definedName>
    <definedName name="ДСК" localSheetId="6">[6]топография!#REF!</definedName>
    <definedName name="ДСК">[6]топография!#REF!</definedName>
    <definedName name="дск1" localSheetId="1">[6]топография!#REF!</definedName>
    <definedName name="дск1" localSheetId="4">[6]топография!#REF!</definedName>
    <definedName name="дск1" localSheetId="5">[6]топография!#REF!</definedName>
    <definedName name="дск1" localSheetId="3">[6]топография!#REF!</definedName>
    <definedName name="дск1" localSheetId="2">[6]топография!#REF!</definedName>
    <definedName name="дск1" localSheetId="0">[6]топография!#REF!</definedName>
    <definedName name="дск1" localSheetId="6">[6]топография!#REF!</definedName>
    <definedName name="дск1">[6]топография!#REF!</definedName>
    <definedName name="ииии" localSheetId="1">#REF!</definedName>
    <definedName name="ииии" localSheetId="4">#REF!</definedName>
    <definedName name="ииии" localSheetId="3">#REF!</definedName>
    <definedName name="ииии" localSheetId="2">#REF!</definedName>
    <definedName name="ииии" localSheetId="0">#REF!</definedName>
    <definedName name="ииии" localSheetId="6">#REF!</definedName>
    <definedName name="ииии">#REF!</definedName>
    <definedName name="межевание" localSheetId="1">#REF!</definedName>
    <definedName name="межевание" localSheetId="4">#REF!</definedName>
    <definedName name="межевание" localSheetId="3">#REF!</definedName>
    <definedName name="межевание" localSheetId="2">#REF!</definedName>
    <definedName name="межевание" localSheetId="0">#REF!</definedName>
    <definedName name="межевание" localSheetId="6">#REF!</definedName>
    <definedName name="межевание">#REF!</definedName>
    <definedName name="мккк" localSheetId="1">#REF!</definedName>
    <definedName name="мккк" localSheetId="4">#REF!</definedName>
    <definedName name="мккк" localSheetId="3">#REF!</definedName>
    <definedName name="мккк" localSheetId="2">#REF!</definedName>
    <definedName name="мккк" localSheetId="0">#REF!</definedName>
    <definedName name="мккк" localSheetId="6">#REF!</definedName>
    <definedName name="мккк">#REF!</definedName>
    <definedName name="момомоо" localSheetId="1">#REF!</definedName>
    <definedName name="момомоо" localSheetId="4">#REF!</definedName>
    <definedName name="момомоо" localSheetId="2">#REF!</definedName>
    <definedName name="момомоо" localSheetId="0">#REF!</definedName>
    <definedName name="момомоо" localSheetId="6">#REF!</definedName>
    <definedName name="момомоо">#REF!</definedName>
    <definedName name="мост" localSheetId="1">#REF!</definedName>
    <definedName name="мост" localSheetId="4">#REF!</definedName>
    <definedName name="мост" localSheetId="2">#REF!</definedName>
    <definedName name="мост" localSheetId="0">#REF!</definedName>
    <definedName name="мост" localSheetId="6">#REF!</definedName>
    <definedName name="мост">#REF!</definedName>
    <definedName name="_xlnm.Print_Area" localSheetId="1">'арочный (1)'!$A$1:$E$18</definedName>
    <definedName name="_xlnm.Print_Area" localSheetId="4">'коммуникации стадия Р'!$A$1:$E$16</definedName>
    <definedName name="_xlnm.Print_Area" localSheetId="5">'мост бердяшка'!$A$1:$E$20</definedName>
    <definedName name="_xlnm.Print_Area" localSheetId="3">'проект арочный (3)'!$A$1:$E$18</definedName>
    <definedName name="_xlnm.Print_Area" localSheetId="2">'проект арочный Р (2)'!$A$1:$E$18</definedName>
    <definedName name="_xlnm.Print_Area" localSheetId="0">'проект стадия Р'!$A$1:$E$20</definedName>
    <definedName name="_xlnm.Print_Area" localSheetId="6">'СВОДНАЯ СМЕТА'!$A$1:$C$18</definedName>
    <definedName name="обслед" localSheetId="1">[1]топография!#REF!</definedName>
    <definedName name="обслед" localSheetId="4">[1]топография!#REF!</definedName>
    <definedName name="обслед" localSheetId="3">[1]топография!#REF!</definedName>
    <definedName name="обслед" localSheetId="2">[1]топография!#REF!</definedName>
    <definedName name="обслед" localSheetId="0">[1]топография!#REF!</definedName>
    <definedName name="обслед" localSheetId="6">[1]топография!#REF!</definedName>
    <definedName name="обслед">[1]топография!#REF!</definedName>
    <definedName name="обслед." localSheetId="1">#REF!</definedName>
    <definedName name="обслед." localSheetId="4">#REF!</definedName>
    <definedName name="обслед." localSheetId="3">#REF!</definedName>
    <definedName name="обслед." localSheetId="2">#REF!</definedName>
    <definedName name="обслед." localSheetId="0">#REF!</definedName>
    <definedName name="обслед." localSheetId="6">#REF!</definedName>
    <definedName name="обслед.">#REF!</definedName>
    <definedName name="овос2" localSheetId="1">#REF!</definedName>
    <definedName name="овос2" localSheetId="4">#REF!</definedName>
    <definedName name="овос2" localSheetId="3">#REF!</definedName>
    <definedName name="овос2" localSheetId="2">#REF!</definedName>
    <definedName name="овос2" localSheetId="0">#REF!</definedName>
    <definedName name="овос2" localSheetId="6">#REF!</definedName>
    <definedName name="овос2">#REF!</definedName>
    <definedName name="пробная" localSheetId="1">#REF!</definedName>
    <definedName name="пробная" localSheetId="4">#REF!</definedName>
    <definedName name="пробная" localSheetId="5">#REF!</definedName>
    <definedName name="пробная" localSheetId="3">#REF!</definedName>
    <definedName name="пробная" localSheetId="2">#REF!</definedName>
    <definedName name="пробная" localSheetId="0">#REF!</definedName>
    <definedName name="пробная" localSheetId="6">#REF!</definedName>
    <definedName name="пробная">#REF!</definedName>
    <definedName name="пробная_1" localSheetId="1">#REF!</definedName>
    <definedName name="пробная_1" localSheetId="4">#REF!</definedName>
    <definedName name="пробная_1" localSheetId="2">#REF!</definedName>
    <definedName name="пробная_1" localSheetId="0">#REF!</definedName>
    <definedName name="пробная_1" localSheetId="6">#REF!</definedName>
    <definedName name="пробная_1">#REF!</definedName>
    <definedName name="пробная_2" localSheetId="1">#REF!</definedName>
    <definedName name="пробная_2" localSheetId="4">#REF!</definedName>
    <definedName name="пробная_2" localSheetId="2">#REF!</definedName>
    <definedName name="пробная_2" localSheetId="0">#REF!</definedName>
    <definedName name="пробная_2" localSheetId="6">#REF!</definedName>
    <definedName name="пробная_2">#REF!</definedName>
    <definedName name="пробная_3" localSheetId="1">#REF!</definedName>
    <definedName name="пробная_3" localSheetId="4">#REF!</definedName>
    <definedName name="пробная_3" localSheetId="2">#REF!</definedName>
    <definedName name="пробная_3" localSheetId="0">#REF!</definedName>
    <definedName name="пробная_3" localSheetId="6">#REF!</definedName>
    <definedName name="пробная_3">#REF!</definedName>
    <definedName name="пробная_4" localSheetId="1">#REF!</definedName>
    <definedName name="пробная_4" localSheetId="4">#REF!</definedName>
    <definedName name="пробная_4" localSheetId="2">#REF!</definedName>
    <definedName name="пробная_4" localSheetId="0">#REF!</definedName>
    <definedName name="пробная_4" localSheetId="6">#REF!</definedName>
    <definedName name="пробная_4">#REF!</definedName>
    <definedName name="пробная_5" localSheetId="1">#REF!</definedName>
    <definedName name="пробная_5" localSheetId="4">#REF!</definedName>
    <definedName name="пробная_5" localSheetId="2">#REF!</definedName>
    <definedName name="пробная_5" localSheetId="0">#REF!</definedName>
    <definedName name="пробная_5" localSheetId="6">#REF!</definedName>
    <definedName name="пробная_5">#REF!</definedName>
    <definedName name="пробная_6" localSheetId="1">#REF!</definedName>
    <definedName name="пробная_6" localSheetId="4">#REF!</definedName>
    <definedName name="пробная_6" localSheetId="2">#REF!</definedName>
    <definedName name="пробная_6" localSheetId="0">#REF!</definedName>
    <definedName name="пробная_6" localSheetId="6">#REF!</definedName>
    <definedName name="пробная_6">#REF!</definedName>
    <definedName name="пробная_7" localSheetId="1">#REF!</definedName>
    <definedName name="пробная_7" localSheetId="4">#REF!</definedName>
    <definedName name="пробная_7" localSheetId="2">#REF!</definedName>
    <definedName name="пробная_7" localSheetId="0">#REF!</definedName>
    <definedName name="пробная_7" localSheetId="6">#REF!</definedName>
    <definedName name="пробная_7">#REF!</definedName>
    <definedName name="путеропровод" localSheetId="1">#REF!</definedName>
    <definedName name="путеропровод" localSheetId="4">#REF!</definedName>
    <definedName name="путеропровод" localSheetId="2">#REF!</definedName>
    <definedName name="путеропровод" localSheetId="0">#REF!</definedName>
    <definedName name="путеропровод" localSheetId="6">#REF!</definedName>
    <definedName name="путеропровод">#REF!</definedName>
    <definedName name="Путерповод" localSheetId="1">#REF!</definedName>
    <definedName name="Путерповод" localSheetId="4">#REF!</definedName>
    <definedName name="Путерповод" localSheetId="2">#REF!</definedName>
    <definedName name="Путерповод" localSheetId="0">#REF!</definedName>
    <definedName name="Путерповод" localSheetId="6">#REF!</definedName>
    <definedName name="Путерповод">#REF!</definedName>
    <definedName name="сводка" localSheetId="1">#REF!</definedName>
    <definedName name="сводка" localSheetId="4">#REF!</definedName>
    <definedName name="сводка" localSheetId="2">#REF!</definedName>
    <definedName name="сводка" localSheetId="0">#REF!</definedName>
    <definedName name="сводка" localSheetId="6">#REF!</definedName>
    <definedName name="сводка">#REF!</definedName>
  </definedNames>
  <calcPr calcId="152511"/>
</workbook>
</file>

<file path=xl/calcChain.xml><?xml version="1.0" encoding="utf-8"?>
<calcChain xmlns="http://schemas.openxmlformats.org/spreadsheetml/2006/main">
  <c r="C12" i="7" l="1"/>
  <c r="E13" i="2"/>
  <c r="C9" i="7" s="1"/>
  <c r="E12" i="4"/>
  <c r="C11" i="7"/>
  <c r="C10" i="7"/>
  <c r="G13" i="2"/>
  <c r="C8" i="7"/>
  <c r="E16" i="6"/>
  <c r="E11" i="5"/>
  <c r="E13" i="4"/>
  <c r="E13" i="3"/>
  <c r="F13" i="2"/>
  <c r="E15" i="1"/>
  <c r="F16" i="6" l="1"/>
  <c r="E14" i="6"/>
  <c r="F15" i="6" s="1"/>
  <c r="F13" i="6"/>
  <c r="F12" i="6"/>
  <c r="F11" i="6"/>
  <c r="F10" i="6"/>
  <c r="E9" i="6"/>
  <c r="E7" i="6"/>
  <c r="E6" i="6"/>
  <c r="E9" i="5"/>
  <c r="E10" i="5" s="1"/>
  <c r="F8" i="5"/>
  <c r="F7" i="5"/>
  <c r="F6" i="5"/>
  <c r="G13" i="4"/>
  <c r="F13" i="4"/>
  <c r="E11" i="4"/>
  <c r="F7" i="4"/>
  <c r="F6" i="4"/>
  <c r="F5" i="4"/>
  <c r="G13" i="3"/>
  <c r="F13" i="3"/>
  <c r="F12" i="3"/>
  <c r="E11" i="3"/>
  <c r="F7" i="3"/>
  <c r="F6" i="3"/>
  <c r="F5" i="3"/>
  <c r="G18" i="2"/>
  <c r="E11" i="2"/>
  <c r="E12" i="2" s="1"/>
  <c r="F7" i="2"/>
  <c r="F6" i="2"/>
  <c r="F5" i="2"/>
  <c r="F12" i="1"/>
  <c r="F11" i="1"/>
  <c r="F10" i="1"/>
  <c r="F9" i="1"/>
  <c r="F8" i="1"/>
  <c r="E7" i="1"/>
  <c r="F13" i="1" s="1"/>
  <c r="F6" i="1"/>
  <c r="E13" i="1" l="1"/>
  <c r="F14" i="1" s="1"/>
  <c r="E14" i="1" l="1"/>
  <c r="F15" i="1" l="1"/>
</calcChain>
</file>

<file path=xl/sharedStrings.xml><?xml version="1.0" encoding="utf-8"?>
<sst xmlns="http://schemas.openxmlformats.org/spreadsheetml/2006/main" count="224" uniqueCount="120">
  <si>
    <t xml:space="preserve"> СМЕТА №1</t>
  </si>
  <si>
    <t>№ части главы, таблицы, пункта указаний к разделу или главе Сборника цен</t>
  </si>
  <si>
    <t xml:space="preserve">Проектные работы  2 этап </t>
  </si>
  <si>
    <t>1447150/61*18,7+118020*18,7</t>
  </si>
  <si>
    <t xml:space="preserve">СБЦ на ПР М:2007  т.3 п2., к=0,35 - примеч 1, к=0,75-примеч 2 </t>
  </si>
  <si>
    <t>(293020* (1+10*0,55))*0,35*0,75</t>
  </si>
  <si>
    <t>(5610+240*41,56)*8</t>
  </si>
  <si>
    <t>(7040+310*83,72)*1</t>
  </si>
  <si>
    <t>(10780+590х26,31)х1</t>
  </si>
  <si>
    <t>(10780+590х38,51)х1</t>
  </si>
  <si>
    <t>52042+52042*0,7</t>
  </si>
  <si>
    <t>Итого</t>
  </si>
  <si>
    <t>с К=1,08</t>
  </si>
  <si>
    <t>Стадия Р</t>
  </si>
  <si>
    <t>ИТОГО</t>
  </si>
  <si>
    <t xml:space="preserve">  СМЕТА  № 2</t>
  </si>
  <si>
    <t>(8580+470х26,36)</t>
  </si>
  <si>
    <t>Устройство опор монолитной конструкции</t>
  </si>
  <si>
    <t>#  т.4, п.8,2 Коб=0,35</t>
  </si>
  <si>
    <t>80000*0,5</t>
  </si>
  <si>
    <t>Гидравлические расчеты</t>
  </si>
  <si>
    <t>т.8, п.1.1</t>
  </si>
  <si>
    <t>ИП на пересечения 7шт</t>
  </si>
  <si>
    <t>#  т.7, п.2</t>
  </si>
  <si>
    <t>(379х1+379х0,9х0,7х6) х1,2х0,4</t>
  </si>
  <si>
    <t>#  т.7, п.1</t>
  </si>
  <si>
    <t>#  т.7, п.0</t>
  </si>
  <si>
    <t>Итого:</t>
  </si>
  <si>
    <t>то же с К=1,08</t>
  </si>
  <si>
    <t xml:space="preserve"> </t>
  </si>
  <si>
    <t xml:space="preserve">  СМЕТА  № 2.1</t>
  </si>
  <si>
    <t>(8580+470х22,30)</t>
  </si>
  <si>
    <t xml:space="preserve">  СМЕТА  № 2.2</t>
  </si>
  <si>
    <t>(10780+590х18,24)</t>
  </si>
  <si>
    <t>#  т.4, п.8,2 Коб=0,5</t>
  </si>
  <si>
    <t xml:space="preserve"> СМЕТА № 3</t>
  </si>
  <si>
    <t>Переустройство коммуникаций</t>
  </si>
  <si>
    <t xml:space="preserve">Проектные работы по коммуникациям  2 этап </t>
  </si>
  <si>
    <t>СБЦ на ПР 2003 г. Объекты энергетики т. 11 п.1</t>
  </si>
  <si>
    <t>16000*7,03</t>
  </si>
  <si>
    <t>СБЦ на ПР 2010</t>
  </si>
  <si>
    <t>4900+2890*7,1</t>
  </si>
  <si>
    <t xml:space="preserve">Ливневая канализация </t>
  </si>
  <si>
    <t>СБЦ на  ПР 2008 г. т. п.1</t>
  </si>
  <si>
    <t>61620+32800*1,3</t>
  </si>
  <si>
    <t xml:space="preserve"> СМЕТА  № 4</t>
  </si>
  <si>
    <t>ИП ВЛС-2шт и кабеля связи - 8 шт.</t>
  </si>
  <si>
    <t>СЦ № 37-6, п.2</t>
  </si>
  <si>
    <t>196х10х1,08х0,98</t>
  </si>
  <si>
    <t>7.</t>
  </si>
  <si>
    <t>ИП на переустройство магистр.газопроводов, 3 шт.</t>
  </si>
  <si>
    <t>СЦ т.4-2, п.1</t>
  </si>
  <si>
    <t>(800+1,6х25)х0,7х1,2х3</t>
  </si>
  <si>
    <t>То же, местных газопроводов, 5 шт.</t>
  </si>
  <si>
    <t>#</t>
  </si>
  <si>
    <t>(800+1,6х2,5)х0,7х1,2х5х0,5</t>
  </si>
  <si>
    <t>ИП на пересечение магистр.нефтепродуктопровода, 1 шт-70м</t>
  </si>
  <si>
    <t>#, т.50-5, п.1</t>
  </si>
  <si>
    <t>(495+1х70)х1,51х1</t>
  </si>
  <si>
    <t>СБЦ на ПР  2015г  т. 1 п. 2.2  к -0,9675 на шир.  к-1,1- водоотводн. лотки,  к=1,1  индивидуальные конструкции опор; к=1,1 коммуникации,     к=0,66 - на пролетное строение</t>
  </si>
  <si>
    <t>(99000+2860*60,214)*0,963*1,331*0,66</t>
  </si>
  <si>
    <t xml:space="preserve">СБЦ на ПР  2004г  т. 4   п.8.2 ,к= 0,85 на выс.  </t>
  </si>
  <si>
    <t>90000х0,85х2</t>
  </si>
  <si>
    <t xml:space="preserve">СБЦ на ПР  2004г  т. 4   п.9.2    к= 0,85 на выс.  </t>
  </si>
  <si>
    <t>80000х0,85х1</t>
  </si>
  <si>
    <t xml:space="preserve">СВСи У </t>
  </si>
  <si>
    <t>т.5 п.1</t>
  </si>
  <si>
    <t>(229444+153000+68000)х0,63</t>
  </si>
  <si>
    <t xml:space="preserve">             Итого:</t>
  </si>
  <si>
    <t>к=1,08</t>
  </si>
  <si>
    <t>на проектные (изыскательские) работы</t>
  </si>
  <si>
    <t xml:space="preserve">   </t>
  </si>
  <si>
    <t>Проектные работы по переустройству коммуникаций</t>
  </si>
  <si>
    <r>
      <t>на</t>
    </r>
    <r>
      <rPr>
        <b/>
        <i/>
        <u/>
        <sz val="11"/>
        <rFont val="Times New Roman"/>
        <family val="1"/>
        <charset val="204"/>
      </rPr>
      <t xml:space="preserve"> проектные </t>
    </r>
    <r>
      <rPr>
        <b/>
        <i/>
        <sz val="11"/>
        <rFont val="Times New Roman"/>
        <family val="1"/>
        <charset val="204"/>
      </rPr>
      <t>(изыскательские) работы</t>
    </r>
  </si>
  <si>
    <t>на проектные работы по автодороге</t>
  </si>
  <si>
    <r>
      <t xml:space="preserve">ИП на переутр-во ВЛ </t>
    </r>
    <r>
      <rPr>
        <b/>
        <sz val="1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>шт</t>
    </r>
  </si>
  <si>
    <r>
      <t>232x</t>
    </r>
    <r>
      <rPr>
        <b/>
        <sz val="1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>x1,13x0,89</t>
    </r>
  </si>
  <si>
    <r>
      <t xml:space="preserve">ИП на переутр-во ВЛС </t>
    </r>
    <r>
      <rPr>
        <b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шт</t>
    </r>
  </si>
  <si>
    <r>
      <t>196х</t>
    </r>
    <r>
      <rPr>
        <b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х1,08х0,98</t>
    </r>
  </si>
  <si>
    <t>ИТОГО стадия Р</t>
  </si>
  <si>
    <t>ИТОГО Стадия Р</t>
  </si>
  <si>
    <r>
      <t xml:space="preserve">Приложение к ................... № </t>
    </r>
    <r>
      <rPr>
        <sz val="12"/>
        <rFont val="Times New Roman"/>
        <family val="1"/>
        <charset val="204"/>
      </rPr>
      <t>...</t>
    </r>
    <r>
      <rPr>
        <sz val="10"/>
        <rFont val="Times New Roman"/>
        <family val="1"/>
        <charset val="204"/>
      </rPr>
      <t>о</t>
    </r>
    <r>
      <rPr>
        <sz val="11"/>
        <color theme="1"/>
        <rFont val="Times New Roman"/>
        <family val="1"/>
        <charset val="204"/>
      </rPr>
      <t xml:space="preserve">т ............2002г.    </t>
    </r>
  </si>
  <si>
    <t xml:space="preserve">    Наименование предприятия, здания, сооружения, стадии проектирования, этапа, вида проектных или изыскательских работ:</t>
  </si>
  <si>
    <t>Реконструкция автомобильной дороги Бирск-Тастуба-Сатка на участке обхода с.Караидель до км 168,35 в Дуванском и Караидельском районах Республики Башкортостан. 2 этап</t>
  </si>
  <si>
    <t>Характеристика предприятия, здания, сооружения или вида работ:</t>
  </si>
  <si>
    <t>Проектные работы по автодороге</t>
  </si>
  <si>
    <t xml:space="preserve">Проектные работы по арочным мостам </t>
  </si>
  <si>
    <t>Проектные работы по мосту через р. Бол. Бердяшка</t>
  </si>
  <si>
    <t xml:space="preserve">    Наименование предприятия, адания, сооружения, стадии проектирования, этапа, вида проектных или изыскательских работ:</t>
  </si>
  <si>
    <t>Расчет стоимости: а-c x или объем строительно -мон-тажных работ - n /100</t>
  </si>
  <si>
    <t>Трубы железобетонные (отв 2х(2х2)м, длина трубы 26,31 м, кол-во 1 шт)</t>
  </si>
  <si>
    <t>Автомобильная дорога (протяженность 63 км, 3 категория дороги, 3 категория сложности проектирования, из них II этап - 18,7 км)</t>
  </si>
  <si>
    <t>Примыкание (11 шт)</t>
  </si>
  <si>
    <t>Трубы железобетонные (d=1,5 м, общая длина труб 332,49 м, средняя длина 41,56 м, кол-во 8 шт)</t>
  </si>
  <si>
    <t>Трубы железобетонные (d=1,5х2 м, длина трубы 83,72 м, кол-во 1 шт)</t>
  </si>
  <si>
    <t xml:space="preserve">Трубы железобетонные (отв 2х2 м, длина трубы 38,51 м, кол-во 1 шт) </t>
  </si>
  <si>
    <t>Наружное освещение (протяжённость 0,57 км)</t>
  </si>
  <si>
    <t>СБЦ на ПР 2015 г. Искуственные сооружения, т. 2 п. 2.4</t>
  </si>
  <si>
    <t>СБЦ на ПР 2015 г. Искуственные сооружения, т. 2 п. 2.5</t>
  </si>
  <si>
    <t>СБЦ на ПР 2015 г. Искуственные сооружения, т. 2 п. 2,8</t>
  </si>
  <si>
    <t>СБЦ на ГиГПП. НО 2006 г. т.17 п.2</t>
  </si>
  <si>
    <t>Арочный мост (длина 26,36 м, ширина 1х6 м ПК52+50)</t>
  </si>
  <si>
    <t>Арочный засыпной мост (длина 22,30 м, ширина 1х6 м, ПК 50+35)</t>
  </si>
  <si>
    <t>СЦ на ПР 2004г т.2, п.2,8 Коб=0,35</t>
  </si>
  <si>
    <t>СБЦ на ПР М:2007г т.2 п.15</t>
  </si>
  <si>
    <t>Арочный засыпной мост (длина 18,24 м, ширина 2х6 м, ПК 169+25)</t>
  </si>
  <si>
    <t>Переустройство ВЛ-10 кВ (7,03 км)</t>
  </si>
  <si>
    <t>Переустройство линии связи (протяжённость 7,1 км, из них - Башинформсвязь 6,25 км, Вымпелком 0,85 км )</t>
  </si>
  <si>
    <t>Реконструкция автомобильной дороги Бирск- Тастуба-Сатка на участке обхода с.Караидель до км 168,35 в Дуванском и Караидельском районах Республики Башкортостан. 2 этап</t>
  </si>
  <si>
    <t xml:space="preserve">Железобетонный мост через р. Бол. Бердяшка (длина 60,214 м, схема 18х2 Г10+2х0,75, км 138+36,76)    </t>
  </si>
  <si>
    <t>Устои сборно-монолитной конструкции (2 шт)</t>
  </si>
  <si>
    <t>Промежуточные опоры  (1 шт)</t>
  </si>
  <si>
    <t>Составил:</t>
  </si>
  <si>
    <t>Начальник сметного отдела Гладких О.И.</t>
  </si>
  <si>
    <t>Проверил:</t>
  </si>
  <si>
    <t>Стоимость  в ценах на 01.01.2000, руб.</t>
  </si>
  <si>
    <t xml:space="preserve">Стоимость  в ценах на 01.01.2000, руб. </t>
  </si>
  <si>
    <t>Сводная смета (2 этап)</t>
  </si>
  <si>
    <t xml:space="preserve"> в ценах на 01.01.2000, руб. </t>
  </si>
  <si>
    <t>Стоимость ПИР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</si>
</sst>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0.000"/>
    <numFmt numFmtId="166" formatCode="#,##0_ ;\-#,##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8"/>
      <name val="Arial Cyr"/>
      <family val="2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 Cyr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0" fontId="1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</cellStyleXfs>
  <cellXfs count="127">
    <xf numFmtId="0" fontId="0" fillId="0" borderId="0" xfId="0"/>
    <xf numFmtId="0" fontId="2" fillId="0" borderId="0" xfId="2"/>
    <xf numFmtId="0" fontId="4" fillId="0" borderId="0" xfId="2" applyFont="1"/>
    <xf numFmtId="0" fontId="2" fillId="2" borderId="0" xfId="2" applyFill="1"/>
    <xf numFmtId="164" fontId="5" fillId="0" borderId="2" xfId="1" applyNumberFormat="1" applyFont="1" applyBorder="1" applyAlignment="1">
      <alignment horizontal="center" vertical="center" wrapText="1"/>
    </xf>
    <xf numFmtId="1" fontId="5" fillId="0" borderId="2" xfId="2" applyNumberFormat="1" applyFont="1" applyBorder="1" applyAlignment="1">
      <alignment horizontal="center" vertical="center" wrapText="1"/>
    </xf>
    <xf numFmtId="1" fontId="2" fillId="0" borderId="0" xfId="2" applyNumberFormat="1"/>
    <xf numFmtId="0" fontId="5" fillId="0" borderId="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3" fontId="5" fillId="0" borderId="2" xfId="2" applyNumberFormat="1" applyFont="1" applyBorder="1" applyAlignment="1">
      <alignment horizontal="center" vertical="center"/>
    </xf>
    <xf numFmtId="0" fontId="2" fillId="0" borderId="0" xfId="5"/>
    <xf numFmtId="0" fontId="3" fillId="0" borderId="0" xfId="5" applyFont="1" applyFill="1" applyBorder="1" applyAlignment="1">
      <alignment horizontal="center" vertical="center" wrapText="1"/>
    </xf>
    <xf numFmtId="1" fontId="2" fillId="0" borderId="0" xfId="5" applyNumberFormat="1"/>
    <xf numFmtId="3" fontId="2" fillId="0" borderId="0" xfId="5" applyNumberFormat="1"/>
    <xf numFmtId="0" fontId="12" fillId="0" borderId="2" xfId="5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1" fontId="14" fillId="0" borderId="0" xfId="2" applyNumberFormat="1" applyFont="1" applyFill="1" applyBorder="1" applyAlignment="1">
      <alignment horizontal="center" vertical="center"/>
    </xf>
    <xf numFmtId="0" fontId="2" fillId="0" borderId="0" xfId="2" applyAlignment="1">
      <alignment horizontal="center" vertical="center"/>
    </xf>
    <xf numFmtId="4" fontId="5" fillId="0" borderId="2" xfId="2" applyNumberFormat="1" applyFont="1" applyBorder="1" applyAlignment="1">
      <alignment horizontal="center" vertical="center" wrapText="1"/>
    </xf>
    <xf numFmtId="4" fontId="9" fillId="0" borderId="2" xfId="2" applyNumberFormat="1" applyFont="1" applyBorder="1" applyAlignment="1">
      <alignment horizontal="center" vertical="center"/>
    </xf>
    <xf numFmtId="4" fontId="5" fillId="0" borderId="2" xfId="2" applyNumberFormat="1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4" fontId="5" fillId="2" borderId="2" xfId="2" applyNumberFormat="1" applyFont="1" applyFill="1" applyBorder="1" applyAlignment="1">
      <alignment horizontal="center" vertical="center"/>
    </xf>
    <xf numFmtId="4" fontId="16" fillId="2" borderId="2" xfId="2" applyNumberFormat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0" fontId="5" fillId="0" borderId="2" xfId="2" applyNumberFormat="1" applyFont="1" applyBorder="1" applyAlignment="1">
      <alignment horizontal="center" vertical="center" wrapText="1"/>
    </xf>
    <xf numFmtId="3" fontId="5" fillId="0" borderId="6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3" fontId="5" fillId="0" borderId="7" xfId="2" applyNumberFormat="1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/>
    </xf>
    <xf numFmtId="3" fontId="5" fillId="0" borderId="16" xfId="2" applyNumberFormat="1" applyFont="1" applyBorder="1" applyAlignment="1">
      <alignment horizontal="center" vertical="center"/>
    </xf>
    <xf numFmtId="3" fontId="12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 wrapText="1"/>
    </xf>
    <xf numFmtId="1" fontId="5" fillId="0" borderId="2" xfId="2" applyNumberFormat="1" applyFont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wrapText="1"/>
    </xf>
    <xf numFmtId="1" fontId="5" fillId="0" borderId="7" xfId="2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166" fontId="9" fillId="0" borderId="2" xfId="10" applyNumberFormat="1" applyFont="1" applyFill="1" applyBorder="1" applyAlignment="1">
      <alignment horizontal="center" vertical="center"/>
    </xf>
    <xf numFmtId="166" fontId="5" fillId="0" borderId="2" xfId="10" applyNumberFormat="1" applyFont="1" applyFill="1" applyBorder="1" applyAlignment="1">
      <alignment horizontal="center" vertical="center"/>
    </xf>
    <xf numFmtId="166" fontId="16" fillId="0" borderId="2" xfId="10" applyNumberFormat="1" applyFont="1" applyFill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5" fillId="0" borderId="2" xfId="5" applyFont="1" applyBorder="1" applyAlignment="1">
      <alignment horizontal="left" vertical="center" wrapText="1"/>
    </xf>
    <xf numFmtId="43" fontId="5" fillId="0" borderId="2" xfId="5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7" fillId="0" borderId="6" xfId="5" applyFont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/>
    </xf>
    <xf numFmtId="0" fontId="10" fillId="0" borderId="0" xfId="2" applyFont="1"/>
    <xf numFmtId="43" fontId="9" fillId="0" borderId="2" xfId="10" applyFont="1" applyBorder="1" applyAlignment="1">
      <alignment horizontal="center" vertical="center"/>
    </xf>
    <xf numFmtId="0" fontId="11" fillId="0" borderId="0" xfId="2" applyFont="1"/>
    <xf numFmtId="0" fontId="18" fillId="0" borderId="0" xfId="2" applyFont="1"/>
    <xf numFmtId="164" fontId="18" fillId="0" borderId="0" xfId="1" applyNumberFormat="1" applyFont="1"/>
    <xf numFmtId="0" fontId="18" fillId="0" borderId="0" xfId="0" applyFont="1" applyBorder="1" applyAlignment="1">
      <alignment horizontal="center" vertical="center" wrapText="1"/>
    </xf>
    <xf numFmtId="0" fontId="9" fillId="0" borderId="0" xfId="0" applyFont="1"/>
    <xf numFmtId="43" fontId="19" fillId="0" borderId="0" xfId="1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center" vertical="center" wrapText="1"/>
    </xf>
    <xf numFmtId="43" fontId="20" fillId="2" borderId="0" xfId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164" fontId="20" fillId="2" borderId="0" xfId="1" applyNumberFormat="1" applyFont="1" applyFill="1" applyBorder="1" applyAlignment="1">
      <alignment horizontal="center" vertical="center" wrapText="1"/>
    </xf>
    <xf numFmtId="1" fontId="11" fillId="0" borderId="9" xfId="2" applyNumberFormat="1" applyFont="1" applyBorder="1" applyAlignment="1">
      <alignment horizontal="center" vertical="center" wrapText="1"/>
    </xf>
    <xf numFmtId="0" fontId="11" fillId="0" borderId="0" xfId="2" applyFont="1" applyBorder="1"/>
    <xf numFmtId="0" fontId="11" fillId="0" borderId="9" xfId="2" applyFont="1" applyBorder="1" applyAlignment="1">
      <alignment horizontal="center" vertical="center" wrapText="1"/>
    </xf>
    <xf numFmtId="0" fontId="11" fillId="0" borderId="9" xfId="2" applyFont="1" applyBorder="1"/>
    <xf numFmtId="1" fontId="11" fillId="0" borderId="9" xfId="2" applyNumberFormat="1" applyFont="1" applyBorder="1"/>
    <xf numFmtId="1" fontId="11" fillId="0" borderId="0" xfId="2" applyNumberFormat="1" applyFont="1"/>
    <xf numFmtId="0" fontId="11" fillId="0" borderId="0" xfId="2" applyFont="1" applyAlignment="1">
      <alignment horizontal="center" vertical="center"/>
    </xf>
    <xf numFmtId="1" fontId="21" fillId="0" borderId="0" xfId="2" applyNumberFormat="1" applyFont="1"/>
    <xf numFmtId="0" fontId="21" fillId="0" borderId="0" xfId="2" applyFont="1"/>
    <xf numFmtId="0" fontId="19" fillId="0" borderId="0" xfId="0" applyFont="1" applyBorder="1" applyAlignment="1">
      <alignment horizontal="center" vertical="center" wrapText="1"/>
    </xf>
    <xf numFmtId="43" fontId="22" fillId="0" borderId="2" xfId="1" applyFont="1" applyBorder="1" applyAlignment="1">
      <alignment horizontal="center" vertical="center" wrapText="1"/>
    </xf>
    <xf numFmtId="0" fontId="22" fillId="0" borderId="0" xfId="2" applyFont="1"/>
    <xf numFmtId="1" fontId="11" fillId="0" borderId="0" xfId="2" applyNumberFormat="1" applyFont="1" applyBorder="1" applyAlignment="1">
      <alignment horizontal="center" vertical="center" wrapText="1"/>
    </xf>
    <xf numFmtId="164" fontId="11" fillId="0" borderId="0" xfId="2" applyNumberFormat="1" applyFont="1"/>
    <xf numFmtId="0" fontId="11" fillId="0" borderId="0" xfId="2" applyFont="1" applyBorder="1" applyAlignment="1">
      <alignment wrapText="1"/>
    </xf>
    <xf numFmtId="0" fontId="14" fillId="0" borderId="0" xfId="2" applyFont="1" applyBorder="1" applyAlignment="1">
      <alignment horizontal="center"/>
    </xf>
    <xf numFmtId="164" fontId="21" fillId="0" borderId="0" xfId="10" applyNumberFormat="1" applyFont="1" applyFill="1" applyBorder="1" applyAlignment="1">
      <alignment horizontal="center" vertical="center"/>
    </xf>
    <xf numFmtId="0" fontId="11" fillId="0" borderId="0" xfId="5" applyFont="1"/>
    <xf numFmtId="1" fontId="11" fillId="0" borderId="0" xfId="5" applyNumberFormat="1" applyFont="1"/>
    <xf numFmtId="43" fontId="9" fillId="0" borderId="0" xfId="0" applyNumberFormat="1" applyFont="1"/>
    <xf numFmtId="4" fontId="11" fillId="0" borderId="0" xfId="5" applyNumberFormat="1" applyFont="1"/>
    <xf numFmtId="0" fontId="11" fillId="0" borderId="0" xfId="5" applyFont="1" applyAlignment="1">
      <alignment horizontal="left"/>
    </xf>
    <xf numFmtId="0" fontId="5" fillId="0" borderId="0" xfId="2" applyFont="1"/>
    <xf numFmtId="0" fontId="24" fillId="0" borderId="0" xfId="2" applyFont="1"/>
    <xf numFmtId="4" fontId="5" fillId="0" borderId="0" xfId="2" applyNumberFormat="1" applyFont="1"/>
    <xf numFmtId="43" fontId="5" fillId="0" borderId="0" xfId="2" applyNumberFormat="1" applyFont="1"/>
    <xf numFmtId="0" fontId="5" fillId="2" borderId="0" xfId="2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4" fontId="16" fillId="2" borderId="0" xfId="2" applyNumberFormat="1" applyFont="1" applyFill="1" applyBorder="1" applyAlignment="1">
      <alignment horizontal="center" vertical="center"/>
    </xf>
    <xf numFmtId="0" fontId="11" fillId="0" borderId="0" xfId="5" applyFont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0" fontId="11" fillId="0" borderId="0" xfId="5" applyFont="1" applyAlignment="1">
      <alignment horizontal="right"/>
    </xf>
    <xf numFmtId="0" fontId="12" fillId="0" borderId="0" xfId="5" applyFont="1" applyAlignment="1">
      <alignment horizontal="center" vertical="center"/>
    </xf>
    <xf numFmtId="0" fontId="5" fillId="0" borderId="2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</cellXfs>
  <cellStyles count="15">
    <cellStyle name="Денежный 2" xfId="3"/>
    <cellStyle name="Денежный 2 2" xfId="4"/>
    <cellStyle name="Обычный" xfId="0" builtinId="0"/>
    <cellStyle name="Обычный 2" xfId="2"/>
    <cellStyle name="Обычный 2 2" xfId="5"/>
    <cellStyle name="Обычный 2 3" xfId="6"/>
    <cellStyle name="Обычный 2 4" xfId="7"/>
    <cellStyle name="Обычный 3" xfId="8"/>
    <cellStyle name="Обычный 4" xfId="9"/>
    <cellStyle name="Финансовый" xfId="1" builtinId="3"/>
    <cellStyle name="Финансовый 2" xfId="10"/>
    <cellStyle name="Финансовый 2 2" xfId="11"/>
    <cellStyle name="Финансовый 3" xfId="12"/>
    <cellStyle name="Финансовый 4" xfId="13"/>
    <cellStyle name="Финансовый 5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73;&#1084;&#1077;&#1085;/&#1054;&#1073;&#1084;&#1077;&#1085;/&#1054;&#1073;&#1084;&#1077;&#1085;/&#1054;&#1073;&#1084;&#1077;&#1085;/Documents%20and%20Settings/&#1069;&#1083;&#1100;&#1074;&#1080;&#1088;&#1072;/&#1056;&#1072;&#1073;&#1086;&#1095;&#1080;&#1081;%20&#1089;&#1090;&#1086;&#1083;/&#1055;&#1048;&#1056;%20&#1091;&#1083;.%20&#1082;&#1086;&#1084;&#1084;&#1091;&#1085;&#1080;&#1089;&#1090;&#1080;&#1095;&#1077;&#1089;&#1082;&#1072;&#1103;%20%20&#1093;&#1080;&#1089;&#1084;&#1072;&#1090;&#1091;&#1083;&#1083;&#1080;&#1085;&#1072;%2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73;&#1084;&#1077;&#1085;/&#1054;&#1073;&#1084;&#1077;&#1085;/&#1054;&#1073;&#1084;&#1077;&#1085;/&#1054;&#1073;&#1084;&#1077;&#1085;/&#1054;&#1073;&#1084;&#1077;&#1085;/Documents%20and%20Settings/&#1069;&#1083;&#1100;&#1074;&#1080;&#1088;&#1072;/&#1056;&#1072;&#1073;&#1086;&#1095;&#1080;&#1081;%20&#1089;&#1090;&#1086;&#1083;/&#1055;&#1048;&#1056;%20&#1091;&#1083;.%20&#1082;&#1086;&#1084;&#1084;&#1091;&#1085;&#1080;&#1089;&#1090;&#1080;&#1095;&#1077;&#1089;&#1082;&#1072;&#1103;%20%20&#1093;&#1080;&#1089;&#1084;&#1072;&#1090;&#1091;&#1083;&#1083;&#1080;&#1085;&#1072;%20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73;&#1084;&#1077;&#1085;/&#1054;&#1073;&#1084;&#1077;&#1085;/&#1054;&#1073;&#1084;&#1077;&#1085;/&#1054;&#1073;&#1084;&#1077;&#1085;/&#1054;&#1073;&#1084;&#1077;&#1085;/&#1054;&#1073;&#1084;&#1077;&#1085;/&#1054;&#1073;&#1084;&#1077;&#1085;/Documents%20and%20Settings/&#1069;&#1083;&#1100;&#1074;&#1080;&#1088;&#1072;/&#1056;&#1072;&#1073;&#1086;&#1095;&#1080;&#1081;%20&#1089;&#1090;&#1086;&#1083;/&#1055;&#1048;&#1056;%20&#1091;&#1083;.%20&#1082;&#1086;&#1084;&#1084;&#1091;&#1085;&#1080;&#1089;&#1090;&#1080;&#1095;&#1077;&#1089;&#1082;&#1072;&#1103;%20%20&#1093;&#1080;&#1089;&#1084;&#1072;&#1090;&#1091;&#1083;&#1083;&#1080;&#1085;&#1072;%20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73;&#1084;&#1077;&#1085;/&#1054;&#1073;&#1084;&#1077;&#1085;/&#1054;&#1073;&#1084;&#1077;&#1085;/&#1054;&#1073;&#1084;&#1077;&#1085;/&#1054;&#1073;&#1084;&#1077;&#1085;/&#1054;&#1073;&#1084;&#1077;&#1085;/Documents%20and%20Settings/&#1069;&#1083;&#1100;&#1074;&#1080;&#1088;&#1072;/&#1056;&#1072;&#1073;&#1086;&#1095;&#1080;&#1081;%20&#1089;&#1090;&#1086;&#1083;/&#1055;&#1048;&#1056;%20&#1091;&#1083;.%20&#1082;&#1086;&#1084;&#1084;&#1091;&#1085;&#1080;&#1089;&#1090;&#1080;&#1095;&#1077;&#1089;&#1082;&#1072;&#1103;%20%20&#1093;&#1080;&#1089;&#1084;&#1072;&#1090;&#1091;&#1083;&#1083;&#1080;&#1085;&#1072;%20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5;&#1088;&#1086;&#1080;&#1079;&#1074;&#1086;&#1076;&#1089;&#1090;&#1074;&#1077;&#1085;&#1085;&#1086;-&#1090;&#1077;&#1093;&#1085;&#1080;&#1095;&#1077;&#1089;&#1082;&#1080;&#1081;%20&#1086;&#1090;&#1076;&#1077;&#1083;/&#1069;&#1083;&#1100;&#1074;&#1080;&#1088;&#1072;%20&#1060;&#1072;&#1088;&#1080;&#1090;&#1086;&#1074;&#1085;&#1072;/&#1041;&#1048;&#1056;&#1057;&#1050;-&#1058;&#1040;&#1057;&#1058;&#1059;&#1041;&#1040;-%20&#1057;&#1040;&#1058;&#1050;&#1040;/&#1073;&#1048;&#1056;&#1057;&#1050;-&#1058;&#1040;&#1057;&#1058;&#1059;&#1041;&#1040;-%20&#1057;&#1040;&#1058;&#1050;&#1040;%20&#1091;&#1090;&#1074;&#1077;&#1088;&#1078;&#1076;.%20&#1088;&#1072;&#1089;&#1095;&#1077;&#1090;&#1099;/2%20&#1101;&#1090;&#1072;&#1087;/&#1088;&#1072;&#1073;&#1086;&#1095;&#1082;&#1072;%20%202%20%20&#1087;&#1091;&#1089;&#1082;&#1086;&#1074;&#1086;&#1081;%20&#1073;&#1080;&#1088;&#1089;&#1082;%20&#1087;&#1086;%20&#1079;&#1072;&#1084;&#1077;&#1095;&#1072;&#1085;&#1080;&#1103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Summary"/>
      <sheetName val="ЭХЗ"/>
      <sheetName val="Смета"/>
      <sheetName val="РасчетКомандир1"/>
      <sheetName val="РасчетКомандир2"/>
      <sheetName val="Коэфф"/>
      <sheetName val="Смета2 проект. раб."/>
      <sheetName val="Зап-3- СЦБ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  "/>
      <sheetName val="проект  "/>
      <sheetName val="топография "/>
      <sheetName val="экология"/>
      <sheetName val="ОВОС дорога "/>
      <sheetName val="пожарн. безопасность"/>
      <sheetName val="вынос ком."/>
      <sheetName val="ОВОС  коммуник."/>
      <sheetName val="арх   "/>
      <sheetName val="вынос ком. (2)"/>
      <sheetName val="экология (2)"/>
      <sheetName val="топография  (2)"/>
      <sheetName val="топография  (3)"/>
      <sheetName val="Лист1"/>
      <sheetName val="Геология "/>
    </sheetNames>
    <sheetDataSet>
      <sheetData sheetId="0"/>
      <sheetData sheetId="1">
        <row r="19">
          <cell r="E19">
            <v>6198531</v>
          </cell>
        </row>
      </sheetData>
      <sheetData sheetId="2">
        <row r="31">
          <cell r="E31">
            <v>521633</v>
          </cell>
        </row>
      </sheetData>
      <sheetData sheetId="3">
        <row r="73">
          <cell r="L73">
            <v>538263</v>
          </cell>
        </row>
      </sheetData>
      <sheetData sheetId="4"/>
      <sheetData sheetId="5"/>
      <sheetData sheetId="6">
        <row r="19">
          <cell r="E19">
            <v>1113281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E44">
            <v>104786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  "/>
      <sheetName val="проект  "/>
      <sheetName val="топография "/>
      <sheetName val="экология"/>
      <sheetName val="ОВОС дорога "/>
      <sheetName val="пожарн. безопасность"/>
      <sheetName val="вынос ком."/>
      <sheetName val="ОВОС  коммуник."/>
      <sheetName val="арх   "/>
      <sheetName val="вынос ком. (2)"/>
      <sheetName val="экология (2)"/>
      <sheetName val="топография  (2)"/>
      <sheetName val="топография  (3)"/>
      <sheetName val="Лист1"/>
      <sheetName val="Геология "/>
    </sheetNames>
    <sheetDataSet>
      <sheetData sheetId="0"/>
      <sheetData sheetId="1">
        <row r="19">
          <cell r="E19">
            <v>6198531</v>
          </cell>
        </row>
      </sheetData>
      <sheetData sheetId="2">
        <row r="31">
          <cell r="E31">
            <v>521633</v>
          </cell>
        </row>
      </sheetData>
      <sheetData sheetId="3">
        <row r="73">
          <cell r="L73">
            <v>538263</v>
          </cell>
        </row>
      </sheetData>
      <sheetData sheetId="4"/>
      <sheetData sheetId="5"/>
      <sheetData sheetId="6">
        <row r="19">
          <cell r="E19">
            <v>1113281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E44">
            <v>104786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  "/>
      <sheetName val="проект  "/>
      <sheetName val="топография "/>
      <sheetName val="экология"/>
      <sheetName val="ОВОС дорога "/>
      <sheetName val="пожарн. безопасность"/>
      <sheetName val="вынос ком."/>
      <sheetName val="ОВОС  коммуник."/>
      <sheetName val="арх   "/>
      <sheetName val="вынос ком. (2)"/>
      <sheetName val="экология (2)"/>
      <sheetName val="топография  (2)"/>
      <sheetName val="топография  (3)"/>
      <sheetName val="Лист1"/>
      <sheetName val="Геология "/>
    </sheetNames>
    <sheetDataSet>
      <sheetData sheetId="0"/>
      <sheetData sheetId="1">
        <row r="19">
          <cell r="E19">
            <v>6198531</v>
          </cell>
        </row>
      </sheetData>
      <sheetData sheetId="2">
        <row r="31">
          <cell r="E31">
            <v>521633</v>
          </cell>
        </row>
      </sheetData>
      <sheetData sheetId="3">
        <row r="73">
          <cell r="L73">
            <v>538263</v>
          </cell>
        </row>
      </sheetData>
      <sheetData sheetId="4"/>
      <sheetData sheetId="5"/>
      <sheetData sheetId="6">
        <row r="19">
          <cell r="E19">
            <v>1113281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E44">
            <v>104786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  "/>
      <sheetName val="проект  "/>
      <sheetName val="топография "/>
      <sheetName val="экология"/>
      <sheetName val="ОВОС дорога "/>
      <sheetName val="пожарн. безопасность"/>
      <sheetName val="вынос ком."/>
      <sheetName val="ОВОС  коммуник."/>
      <sheetName val="арх   "/>
      <sheetName val="вынос ком. (2)"/>
      <sheetName val="экология (2)"/>
      <sheetName val="топография  (2)"/>
      <sheetName val="топография  (3)"/>
      <sheetName val="Лист1"/>
      <sheetName val="Геология "/>
    </sheetNames>
    <sheetDataSet>
      <sheetData sheetId="0"/>
      <sheetData sheetId="1">
        <row r="19">
          <cell r="E19">
            <v>6198531</v>
          </cell>
        </row>
      </sheetData>
      <sheetData sheetId="2">
        <row r="31">
          <cell r="E31">
            <v>521633</v>
          </cell>
        </row>
      </sheetData>
      <sheetData sheetId="3">
        <row r="73">
          <cell r="L73">
            <v>538263</v>
          </cell>
        </row>
      </sheetData>
      <sheetData sheetId="4"/>
      <sheetData sheetId="5"/>
      <sheetData sheetId="6">
        <row r="19">
          <cell r="E19">
            <v>1113281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E44">
            <v>104786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Данные для расчёта сметы"/>
      <sheetName val="DATA"/>
      <sheetName val="ПДР"/>
      <sheetName val="Списки"/>
      <sheetName val="6.14_КР"/>
      <sheetName val="вариант"/>
      <sheetName val="Обновление"/>
      <sheetName val="Цена"/>
      <sheetName val="Product"/>
      <sheetName val="см8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нулирован"/>
      <sheetName val="аннулирован  свод"/>
      <sheetName val="сводка "/>
      <sheetName val="экология"/>
      <sheetName val="ГРО"/>
      <sheetName val="проект стадия Р"/>
      <sheetName val="арочный (1)"/>
      <sheetName val="проект арочный Р (2)"/>
      <sheetName val="проект арочный (3)"/>
      <sheetName val="коммуникации стадия Р"/>
      <sheetName val="мост бердяшка"/>
      <sheetName val="сводка стадия Р (2)"/>
    </sheetNames>
    <sheetDataSet>
      <sheetData sheetId="0">
        <row r="17">
          <cell r="E17">
            <v>274816</v>
          </cell>
        </row>
        <row r="18">
          <cell r="E18">
            <v>164890</v>
          </cell>
        </row>
      </sheetData>
      <sheetData sheetId="1"/>
      <sheetData sheetId="2"/>
      <sheetData sheetId="3"/>
      <sheetData sheetId="4"/>
      <sheetData sheetId="5">
        <row r="20">
          <cell r="E20">
            <v>8863909.5938399993</v>
          </cell>
        </row>
      </sheetData>
      <sheetData sheetId="6">
        <row r="18">
          <cell r="E18">
            <v>159611</v>
          </cell>
        </row>
      </sheetData>
      <sheetData sheetId="7">
        <row r="17">
          <cell r="E17">
            <v>257223</v>
          </cell>
        </row>
        <row r="18">
          <cell r="E18">
            <v>154334</v>
          </cell>
        </row>
      </sheetData>
      <sheetData sheetId="8">
        <row r="17">
          <cell r="E17">
            <v>265561</v>
          </cell>
        </row>
        <row r="18">
          <cell r="E18">
            <v>159337</v>
          </cell>
        </row>
      </sheetData>
      <sheetData sheetId="9">
        <row r="16">
          <cell r="E16">
            <v>626324.71103999997</v>
          </cell>
        </row>
      </sheetData>
      <sheetData sheetId="10">
        <row r="23">
          <cell r="E23">
            <v>1865047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26"/>
  <sheetViews>
    <sheetView zoomScale="70" zoomScaleNormal="70" zoomScaleSheetLayoutView="100" workbookViewId="0">
      <selection activeCell="I16" sqref="I16"/>
    </sheetView>
  </sheetViews>
  <sheetFormatPr defaultRowHeight="12.75" x14ac:dyDescent="0.2"/>
  <cols>
    <col min="1" max="1" width="6.42578125" style="1" customWidth="1"/>
    <col min="2" max="2" width="41.5703125" style="1" customWidth="1"/>
    <col min="3" max="3" width="33.42578125" style="1" customWidth="1"/>
    <col min="4" max="4" width="32.140625" style="1" customWidth="1"/>
    <col min="5" max="5" width="19.85546875" style="1" customWidth="1"/>
    <col min="6" max="6" width="15.85546875" style="1" hidden="1" customWidth="1"/>
    <col min="7" max="7" width="22.42578125" style="1" customWidth="1"/>
    <col min="8" max="8" width="10.7109375" style="1" bestFit="1" customWidth="1"/>
    <col min="9" max="256" width="9.140625" style="1"/>
    <col min="257" max="257" width="3" style="1" customWidth="1"/>
    <col min="258" max="258" width="25.42578125" style="1" customWidth="1"/>
    <col min="259" max="259" width="22.5703125" style="1" customWidth="1"/>
    <col min="260" max="260" width="22.85546875" style="1" customWidth="1"/>
    <col min="261" max="261" width="14.140625" style="1" customWidth="1"/>
    <col min="262" max="262" width="9.28515625" style="1" customWidth="1"/>
    <col min="263" max="263" width="22.42578125" style="1" customWidth="1"/>
    <col min="264" max="512" width="9.140625" style="1"/>
    <col min="513" max="513" width="3" style="1" customWidth="1"/>
    <col min="514" max="514" width="25.42578125" style="1" customWidth="1"/>
    <col min="515" max="515" width="22.5703125" style="1" customWidth="1"/>
    <col min="516" max="516" width="22.85546875" style="1" customWidth="1"/>
    <col min="517" max="517" width="14.140625" style="1" customWidth="1"/>
    <col min="518" max="518" width="9.28515625" style="1" customWidth="1"/>
    <col min="519" max="519" width="22.42578125" style="1" customWidth="1"/>
    <col min="520" max="768" width="9.140625" style="1"/>
    <col min="769" max="769" width="3" style="1" customWidth="1"/>
    <col min="770" max="770" width="25.42578125" style="1" customWidth="1"/>
    <col min="771" max="771" width="22.5703125" style="1" customWidth="1"/>
    <col min="772" max="772" width="22.85546875" style="1" customWidth="1"/>
    <col min="773" max="773" width="14.140625" style="1" customWidth="1"/>
    <col min="774" max="774" width="9.28515625" style="1" customWidth="1"/>
    <col min="775" max="775" width="22.42578125" style="1" customWidth="1"/>
    <col min="776" max="1024" width="9.140625" style="1"/>
    <col min="1025" max="1025" width="3" style="1" customWidth="1"/>
    <col min="1026" max="1026" width="25.42578125" style="1" customWidth="1"/>
    <col min="1027" max="1027" width="22.5703125" style="1" customWidth="1"/>
    <col min="1028" max="1028" width="22.85546875" style="1" customWidth="1"/>
    <col min="1029" max="1029" width="14.140625" style="1" customWidth="1"/>
    <col min="1030" max="1030" width="9.28515625" style="1" customWidth="1"/>
    <col min="1031" max="1031" width="22.42578125" style="1" customWidth="1"/>
    <col min="1032" max="1280" width="9.140625" style="1"/>
    <col min="1281" max="1281" width="3" style="1" customWidth="1"/>
    <col min="1282" max="1282" width="25.42578125" style="1" customWidth="1"/>
    <col min="1283" max="1283" width="22.5703125" style="1" customWidth="1"/>
    <col min="1284" max="1284" width="22.85546875" style="1" customWidth="1"/>
    <col min="1285" max="1285" width="14.140625" style="1" customWidth="1"/>
    <col min="1286" max="1286" width="9.28515625" style="1" customWidth="1"/>
    <col min="1287" max="1287" width="22.42578125" style="1" customWidth="1"/>
    <col min="1288" max="1536" width="9.140625" style="1"/>
    <col min="1537" max="1537" width="3" style="1" customWidth="1"/>
    <col min="1538" max="1538" width="25.42578125" style="1" customWidth="1"/>
    <col min="1539" max="1539" width="22.5703125" style="1" customWidth="1"/>
    <col min="1540" max="1540" width="22.85546875" style="1" customWidth="1"/>
    <col min="1541" max="1541" width="14.140625" style="1" customWidth="1"/>
    <col min="1542" max="1542" width="9.28515625" style="1" customWidth="1"/>
    <col min="1543" max="1543" width="22.42578125" style="1" customWidth="1"/>
    <col min="1544" max="1792" width="9.140625" style="1"/>
    <col min="1793" max="1793" width="3" style="1" customWidth="1"/>
    <col min="1794" max="1794" width="25.42578125" style="1" customWidth="1"/>
    <col min="1795" max="1795" width="22.5703125" style="1" customWidth="1"/>
    <col min="1796" max="1796" width="22.85546875" style="1" customWidth="1"/>
    <col min="1797" max="1797" width="14.140625" style="1" customWidth="1"/>
    <col min="1798" max="1798" width="9.28515625" style="1" customWidth="1"/>
    <col min="1799" max="1799" width="22.42578125" style="1" customWidth="1"/>
    <col min="1800" max="2048" width="9.140625" style="1"/>
    <col min="2049" max="2049" width="3" style="1" customWidth="1"/>
    <col min="2050" max="2050" width="25.42578125" style="1" customWidth="1"/>
    <col min="2051" max="2051" width="22.5703125" style="1" customWidth="1"/>
    <col min="2052" max="2052" width="22.85546875" style="1" customWidth="1"/>
    <col min="2053" max="2053" width="14.140625" style="1" customWidth="1"/>
    <col min="2054" max="2054" width="9.28515625" style="1" customWidth="1"/>
    <col min="2055" max="2055" width="22.42578125" style="1" customWidth="1"/>
    <col min="2056" max="2304" width="9.140625" style="1"/>
    <col min="2305" max="2305" width="3" style="1" customWidth="1"/>
    <col min="2306" max="2306" width="25.42578125" style="1" customWidth="1"/>
    <col min="2307" max="2307" width="22.5703125" style="1" customWidth="1"/>
    <col min="2308" max="2308" width="22.85546875" style="1" customWidth="1"/>
    <col min="2309" max="2309" width="14.140625" style="1" customWidth="1"/>
    <col min="2310" max="2310" width="9.28515625" style="1" customWidth="1"/>
    <col min="2311" max="2311" width="22.42578125" style="1" customWidth="1"/>
    <col min="2312" max="2560" width="9.140625" style="1"/>
    <col min="2561" max="2561" width="3" style="1" customWidth="1"/>
    <col min="2562" max="2562" width="25.42578125" style="1" customWidth="1"/>
    <col min="2563" max="2563" width="22.5703125" style="1" customWidth="1"/>
    <col min="2564" max="2564" width="22.85546875" style="1" customWidth="1"/>
    <col min="2565" max="2565" width="14.140625" style="1" customWidth="1"/>
    <col min="2566" max="2566" width="9.28515625" style="1" customWidth="1"/>
    <col min="2567" max="2567" width="22.42578125" style="1" customWidth="1"/>
    <col min="2568" max="2816" width="9.140625" style="1"/>
    <col min="2817" max="2817" width="3" style="1" customWidth="1"/>
    <col min="2818" max="2818" width="25.42578125" style="1" customWidth="1"/>
    <col min="2819" max="2819" width="22.5703125" style="1" customWidth="1"/>
    <col min="2820" max="2820" width="22.85546875" style="1" customWidth="1"/>
    <col min="2821" max="2821" width="14.140625" style="1" customWidth="1"/>
    <col min="2822" max="2822" width="9.28515625" style="1" customWidth="1"/>
    <col min="2823" max="2823" width="22.42578125" style="1" customWidth="1"/>
    <col min="2824" max="3072" width="9.140625" style="1"/>
    <col min="3073" max="3073" width="3" style="1" customWidth="1"/>
    <col min="3074" max="3074" width="25.42578125" style="1" customWidth="1"/>
    <col min="3075" max="3075" width="22.5703125" style="1" customWidth="1"/>
    <col min="3076" max="3076" width="22.85546875" style="1" customWidth="1"/>
    <col min="3077" max="3077" width="14.140625" style="1" customWidth="1"/>
    <col min="3078" max="3078" width="9.28515625" style="1" customWidth="1"/>
    <col min="3079" max="3079" width="22.42578125" style="1" customWidth="1"/>
    <col min="3080" max="3328" width="9.140625" style="1"/>
    <col min="3329" max="3329" width="3" style="1" customWidth="1"/>
    <col min="3330" max="3330" width="25.42578125" style="1" customWidth="1"/>
    <col min="3331" max="3331" width="22.5703125" style="1" customWidth="1"/>
    <col min="3332" max="3332" width="22.85546875" style="1" customWidth="1"/>
    <col min="3333" max="3333" width="14.140625" style="1" customWidth="1"/>
    <col min="3334" max="3334" width="9.28515625" style="1" customWidth="1"/>
    <col min="3335" max="3335" width="22.42578125" style="1" customWidth="1"/>
    <col min="3336" max="3584" width="9.140625" style="1"/>
    <col min="3585" max="3585" width="3" style="1" customWidth="1"/>
    <col min="3586" max="3586" width="25.42578125" style="1" customWidth="1"/>
    <col min="3587" max="3587" width="22.5703125" style="1" customWidth="1"/>
    <col min="3588" max="3588" width="22.85546875" style="1" customWidth="1"/>
    <col min="3589" max="3589" width="14.140625" style="1" customWidth="1"/>
    <col min="3590" max="3590" width="9.28515625" style="1" customWidth="1"/>
    <col min="3591" max="3591" width="22.42578125" style="1" customWidth="1"/>
    <col min="3592" max="3840" width="9.140625" style="1"/>
    <col min="3841" max="3841" width="3" style="1" customWidth="1"/>
    <col min="3842" max="3842" width="25.42578125" style="1" customWidth="1"/>
    <col min="3843" max="3843" width="22.5703125" style="1" customWidth="1"/>
    <col min="3844" max="3844" width="22.85546875" style="1" customWidth="1"/>
    <col min="3845" max="3845" width="14.140625" style="1" customWidth="1"/>
    <col min="3846" max="3846" width="9.28515625" style="1" customWidth="1"/>
    <col min="3847" max="3847" width="22.42578125" style="1" customWidth="1"/>
    <col min="3848" max="4096" width="9.140625" style="1"/>
    <col min="4097" max="4097" width="3" style="1" customWidth="1"/>
    <col min="4098" max="4098" width="25.42578125" style="1" customWidth="1"/>
    <col min="4099" max="4099" width="22.5703125" style="1" customWidth="1"/>
    <col min="4100" max="4100" width="22.85546875" style="1" customWidth="1"/>
    <col min="4101" max="4101" width="14.140625" style="1" customWidth="1"/>
    <col min="4102" max="4102" width="9.28515625" style="1" customWidth="1"/>
    <col min="4103" max="4103" width="22.42578125" style="1" customWidth="1"/>
    <col min="4104" max="4352" width="9.140625" style="1"/>
    <col min="4353" max="4353" width="3" style="1" customWidth="1"/>
    <col min="4354" max="4354" width="25.42578125" style="1" customWidth="1"/>
    <col min="4355" max="4355" width="22.5703125" style="1" customWidth="1"/>
    <col min="4356" max="4356" width="22.85546875" style="1" customWidth="1"/>
    <col min="4357" max="4357" width="14.140625" style="1" customWidth="1"/>
    <col min="4358" max="4358" width="9.28515625" style="1" customWidth="1"/>
    <col min="4359" max="4359" width="22.42578125" style="1" customWidth="1"/>
    <col min="4360" max="4608" width="9.140625" style="1"/>
    <col min="4609" max="4609" width="3" style="1" customWidth="1"/>
    <col min="4610" max="4610" width="25.42578125" style="1" customWidth="1"/>
    <col min="4611" max="4611" width="22.5703125" style="1" customWidth="1"/>
    <col min="4612" max="4612" width="22.85546875" style="1" customWidth="1"/>
    <col min="4613" max="4613" width="14.140625" style="1" customWidth="1"/>
    <col min="4614" max="4614" width="9.28515625" style="1" customWidth="1"/>
    <col min="4615" max="4615" width="22.42578125" style="1" customWidth="1"/>
    <col min="4616" max="4864" width="9.140625" style="1"/>
    <col min="4865" max="4865" width="3" style="1" customWidth="1"/>
    <col min="4866" max="4866" width="25.42578125" style="1" customWidth="1"/>
    <col min="4867" max="4867" width="22.5703125" style="1" customWidth="1"/>
    <col min="4868" max="4868" width="22.85546875" style="1" customWidth="1"/>
    <col min="4869" max="4869" width="14.140625" style="1" customWidth="1"/>
    <col min="4870" max="4870" width="9.28515625" style="1" customWidth="1"/>
    <col min="4871" max="4871" width="22.42578125" style="1" customWidth="1"/>
    <col min="4872" max="5120" width="9.140625" style="1"/>
    <col min="5121" max="5121" width="3" style="1" customWidth="1"/>
    <col min="5122" max="5122" width="25.42578125" style="1" customWidth="1"/>
    <col min="5123" max="5123" width="22.5703125" style="1" customWidth="1"/>
    <col min="5124" max="5124" width="22.85546875" style="1" customWidth="1"/>
    <col min="5125" max="5125" width="14.140625" style="1" customWidth="1"/>
    <col min="5126" max="5126" width="9.28515625" style="1" customWidth="1"/>
    <col min="5127" max="5127" width="22.42578125" style="1" customWidth="1"/>
    <col min="5128" max="5376" width="9.140625" style="1"/>
    <col min="5377" max="5377" width="3" style="1" customWidth="1"/>
    <col min="5378" max="5378" width="25.42578125" style="1" customWidth="1"/>
    <col min="5379" max="5379" width="22.5703125" style="1" customWidth="1"/>
    <col min="5380" max="5380" width="22.85546875" style="1" customWidth="1"/>
    <col min="5381" max="5381" width="14.140625" style="1" customWidth="1"/>
    <col min="5382" max="5382" width="9.28515625" style="1" customWidth="1"/>
    <col min="5383" max="5383" width="22.42578125" style="1" customWidth="1"/>
    <col min="5384" max="5632" width="9.140625" style="1"/>
    <col min="5633" max="5633" width="3" style="1" customWidth="1"/>
    <col min="5634" max="5634" width="25.42578125" style="1" customWidth="1"/>
    <col min="5635" max="5635" width="22.5703125" style="1" customWidth="1"/>
    <col min="5636" max="5636" width="22.85546875" style="1" customWidth="1"/>
    <col min="5637" max="5637" width="14.140625" style="1" customWidth="1"/>
    <col min="5638" max="5638" width="9.28515625" style="1" customWidth="1"/>
    <col min="5639" max="5639" width="22.42578125" style="1" customWidth="1"/>
    <col min="5640" max="5888" width="9.140625" style="1"/>
    <col min="5889" max="5889" width="3" style="1" customWidth="1"/>
    <col min="5890" max="5890" width="25.42578125" style="1" customWidth="1"/>
    <col min="5891" max="5891" width="22.5703125" style="1" customWidth="1"/>
    <col min="5892" max="5892" width="22.85546875" style="1" customWidth="1"/>
    <col min="5893" max="5893" width="14.140625" style="1" customWidth="1"/>
    <col min="5894" max="5894" width="9.28515625" style="1" customWidth="1"/>
    <col min="5895" max="5895" width="22.42578125" style="1" customWidth="1"/>
    <col min="5896" max="6144" width="9.140625" style="1"/>
    <col min="6145" max="6145" width="3" style="1" customWidth="1"/>
    <col min="6146" max="6146" width="25.42578125" style="1" customWidth="1"/>
    <col min="6147" max="6147" width="22.5703125" style="1" customWidth="1"/>
    <col min="6148" max="6148" width="22.85546875" style="1" customWidth="1"/>
    <col min="6149" max="6149" width="14.140625" style="1" customWidth="1"/>
    <col min="6150" max="6150" width="9.28515625" style="1" customWidth="1"/>
    <col min="6151" max="6151" width="22.42578125" style="1" customWidth="1"/>
    <col min="6152" max="6400" width="9.140625" style="1"/>
    <col min="6401" max="6401" width="3" style="1" customWidth="1"/>
    <col min="6402" max="6402" width="25.42578125" style="1" customWidth="1"/>
    <col min="6403" max="6403" width="22.5703125" style="1" customWidth="1"/>
    <col min="6404" max="6404" width="22.85546875" style="1" customWidth="1"/>
    <col min="6405" max="6405" width="14.140625" style="1" customWidth="1"/>
    <col min="6406" max="6406" width="9.28515625" style="1" customWidth="1"/>
    <col min="6407" max="6407" width="22.42578125" style="1" customWidth="1"/>
    <col min="6408" max="6656" width="9.140625" style="1"/>
    <col min="6657" max="6657" width="3" style="1" customWidth="1"/>
    <col min="6658" max="6658" width="25.42578125" style="1" customWidth="1"/>
    <col min="6659" max="6659" width="22.5703125" style="1" customWidth="1"/>
    <col min="6660" max="6660" width="22.85546875" style="1" customWidth="1"/>
    <col min="6661" max="6661" width="14.140625" style="1" customWidth="1"/>
    <col min="6662" max="6662" width="9.28515625" style="1" customWidth="1"/>
    <col min="6663" max="6663" width="22.42578125" style="1" customWidth="1"/>
    <col min="6664" max="6912" width="9.140625" style="1"/>
    <col min="6913" max="6913" width="3" style="1" customWidth="1"/>
    <col min="6914" max="6914" width="25.42578125" style="1" customWidth="1"/>
    <col min="6915" max="6915" width="22.5703125" style="1" customWidth="1"/>
    <col min="6916" max="6916" width="22.85546875" style="1" customWidth="1"/>
    <col min="6917" max="6917" width="14.140625" style="1" customWidth="1"/>
    <col min="6918" max="6918" width="9.28515625" style="1" customWidth="1"/>
    <col min="6919" max="6919" width="22.42578125" style="1" customWidth="1"/>
    <col min="6920" max="7168" width="9.140625" style="1"/>
    <col min="7169" max="7169" width="3" style="1" customWidth="1"/>
    <col min="7170" max="7170" width="25.42578125" style="1" customWidth="1"/>
    <col min="7171" max="7171" width="22.5703125" style="1" customWidth="1"/>
    <col min="7172" max="7172" width="22.85546875" style="1" customWidth="1"/>
    <col min="7173" max="7173" width="14.140625" style="1" customWidth="1"/>
    <col min="7174" max="7174" width="9.28515625" style="1" customWidth="1"/>
    <col min="7175" max="7175" width="22.42578125" style="1" customWidth="1"/>
    <col min="7176" max="7424" width="9.140625" style="1"/>
    <col min="7425" max="7425" width="3" style="1" customWidth="1"/>
    <col min="7426" max="7426" width="25.42578125" style="1" customWidth="1"/>
    <col min="7427" max="7427" width="22.5703125" style="1" customWidth="1"/>
    <col min="7428" max="7428" width="22.85546875" style="1" customWidth="1"/>
    <col min="7429" max="7429" width="14.140625" style="1" customWidth="1"/>
    <col min="7430" max="7430" width="9.28515625" style="1" customWidth="1"/>
    <col min="7431" max="7431" width="22.42578125" style="1" customWidth="1"/>
    <col min="7432" max="7680" width="9.140625" style="1"/>
    <col min="7681" max="7681" width="3" style="1" customWidth="1"/>
    <col min="7682" max="7682" width="25.42578125" style="1" customWidth="1"/>
    <col min="7683" max="7683" width="22.5703125" style="1" customWidth="1"/>
    <col min="7684" max="7684" width="22.85546875" style="1" customWidth="1"/>
    <col min="7685" max="7685" width="14.140625" style="1" customWidth="1"/>
    <col min="7686" max="7686" width="9.28515625" style="1" customWidth="1"/>
    <col min="7687" max="7687" width="22.42578125" style="1" customWidth="1"/>
    <col min="7688" max="7936" width="9.140625" style="1"/>
    <col min="7937" max="7937" width="3" style="1" customWidth="1"/>
    <col min="7938" max="7938" width="25.42578125" style="1" customWidth="1"/>
    <col min="7939" max="7939" width="22.5703125" style="1" customWidth="1"/>
    <col min="7940" max="7940" width="22.85546875" style="1" customWidth="1"/>
    <col min="7941" max="7941" width="14.140625" style="1" customWidth="1"/>
    <col min="7942" max="7942" width="9.28515625" style="1" customWidth="1"/>
    <col min="7943" max="7943" width="22.42578125" style="1" customWidth="1"/>
    <col min="7944" max="8192" width="9.140625" style="1"/>
    <col min="8193" max="8193" width="3" style="1" customWidth="1"/>
    <col min="8194" max="8194" width="25.42578125" style="1" customWidth="1"/>
    <col min="8195" max="8195" width="22.5703125" style="1" customWidth="1"/>
    <col min="8196" max="8196" width="22.85546875" style="1" customWidth="1"/>
    <col min="8197" max="8197" width="14.140625" style="1" customWidth="1"/>
    <col min="8198" max="8198" width="9.28515625" style="1" customWidth="1"/>
    <col min="8199" max="8199" width="22.42578125" style="1" customWidth="1"/>
    <col min="8200" max="8448" width="9.140625" style="1"/>
    <col min="8449" max="8449" width="3" style="1" customWidth="1"/>
    <col min="8450" max="8450" width="25.42578125" style="1" customWidth="1"/>
    <col min="8451" max="8451" width="22.5703125" style="1" customWidth="1"/>
    <col min="8452" max="8452" width="22.85546875" style="1" customWidth="1"/>
    <col min="8453" max="8453" width="14.140625" style="1" customWidth="1"/>
    <col min="8454" max="8454" width="9.28515625" style="1" customWidth="1"/>
    <col min="8455" max="8455" width="22.42578125" style="1" customWidth="1"/>
    <col min="8456" max="8704" width="9.140625" style="1"/>
    <col min="8705" max="8705" width="3" style="1" customWidth="1"/>
    <col min="8706" max="8706" width="25.42578125" style="1" customWidth="1"/>
    <col min="8707" max="8707" width="22.5703125" style="1" customWidth="1"/>
    <col min="8708" max="8708" width="22.85546875" style="1" customWidth="1"/>
    <col min="8709" max="8709" width="14.140625" style="1" customWidth="1"/>
    <col min="8710" max="8710" width="9.28515625" style="1" customWidth="1"/>
    <col min="8711" max="8711" width="22.42578125" style="1" customWidth="1"/>
    <col min="8712" max="8960" width="9.140625" style="1"/>
    <col min="8961" max="8961" width="3" style="1" customWidth="1"/>
    <col min="8962" max="8962" width="25.42578125" style="1" customWidth="1"/>
    <col min="8963" max="8963" width="22.5703125" style="1" customWidth="1"/>
    <col min="8964" max="8964" width="22.85546875" style="1" customWidth="1"/>
    <col min="8965" max="8965" width="14.140625" style="1" customWidth="1"/>
    <col min="8966" max="8966" width="9.28515625" style="1" customWidth="1"/>
    <col min="8967" max="8967" width="22.42578125" style="1" customWidth="1"/>
    <col min="8968" max="9216" width="9.140625" style="1"/>
    <col min="9217" max="9217" width="3" style="1" customWidth="1"/>
    <col min="9218" max="9218" width="25.42578125" style="1" customWidth="1"/>
    <col min="9219" max="9219" width="22.5703125" style="1" customWidth="1"/>
    <col min="9220" max="9220" width="22.85546875" style="1" customWidth="1"/>
    <col min="9221" max="9221" width="14.140625" style="1" customWidth="1"/>
    <col min="9222" max="9222" width="9.28515625" style="1" customWidth="1"/>
    <col min="9223" max="9223" width="22.42578125" style="1" customWidth="1"/>
    <col min="9224" max="9472" width="9.140625" style="1"/>
    <col min="9473" max="9473" width="3" style="1" customWidth="1"/>
    <col min="9474" max="9474" width="25.42578125" style="1" customWidth="1"/>
    <col min="9475" max="9475" width="22.5703125" style="1" customWidth="1"/>
    <col min="9476" max="9476" width="22.85546875" style="1" customWidth="1"/>
    <col min="9477" max="9477" width="14.140625" style="1" customWidth="1"/>
    <col min="9478" max="9478" width="9.28515625" style="1" customWidth="1"/>
    <col min="9479" max="9479" width="22.42578125" style="1" customWidth="1"/>
    <col min="9480" max="9728" width="9.140625" style="1"/>
    <col min="9729" max="9729" width="3" style="1" customWidth="1"/>
    <col min="9730" max="9730" width="25.42578125" style="1" customWidth="1"/>
    <col min="9731" max="9731" width="22.5703125" style="1" customWidth="1"/>
    <col min="9732" max="9732" width="22.85546875" style="1" customWidth="1"/>
    <col min="9733" max="9733" width="14.140625" style="1" customWidth="1"/>
    <col min="9734" max="9734" width="9.28515625" style="1" customWidth="1"/>
    <col min="9735" max="9735" width="22.42578125" style="1" customWidth="1"/>
    <col min="9736" max="9984" width="9.140625" style="1"/>
    <col min="9985" max="9985" width="3" style="1" customWidth="1"/>
    <col min="9986" max="9986" width="25.42578125" style="1" customWidth="1"/>
    <col min="9987" max="9987" width="22.5703125" style="1" customWidth="1"/>
    <col min="9988" max="9988" width="22.85546875" style="1" customWidth="1"/>
    <col min="9989" max="9989" width="14.140625" style="1" customWidth="1"/>
    <col min="9990" max="9990" width="9.28515625" style="1" customWidth="1"/>
    <col min="9991" max="9991" width="22.42578125" style="1" customWidth="1"/>
    <col min="9992" max="10240" width="9.140625" style="1"/>
    <col min="10241" max="10241" width="3" style="1" customWidth="1"/>
    <col min="10242" max="10242" width="25.42578125" style="1" customWidth="1"/>
    <col min="10243" max="10243" width="22.5703125" style="1" customWidth="1"/>
    <col min="10244" max="10244" width="22.85546875" style="1" customWidth="1"/>
    <col min="10245" max="10245" width="14.140625" style="1" customWidth="1"/>
    <col min="10246" max="10246" width="9.28515625" style="1" customWidth="1"/>
    <col min="10247" max="10247" width="22.42578125" style="1" customWidth="1"/>
    <col min="10248" max="10496" width="9.140625" style="1"/>
    <col min="10497" max="10497" width="3" style="1" customWidth="1"/>
    <col min="10498" max="10498" width="25.42578125" style="1" customWidth="1"/>
    <col min="10499" max="10499" width="22.5703125" style="1" customWidth="1"/>
    <col min="10500" max="10500" width="22.85546875" style="1" customWidth="1"/>
    <col min="10501" max="10501" width="14.140625" style="1" customWidth="1"/>
    <col min="10502" max="10502" width="9.28515625" style="1" customWidth="1"/>
    <col min="10503" max="10503" width="22.42578125" style="1" customWidth="1"/>
    <col min="10504" max="10752" width="9.140625" style="1"/>
    <col min="10753" max="10753" width="3" style="1" customWidth="1"/>
    <col min="10754" max="10754" width="25.42578125" style="1" customWidth="1"/>
    <col min="10755" max="10755" width="22.5703125" style="1" customWidth="1"/>
    <col min="10756" max="10756" width="22.85546875" style="1" customWidth="1"/>
    <col min="10757" max="10757" width="14.140625" style="1" customWidth="1"/>
    <col min="10758" max="10758" width="9.28515625" style="1" customWidth="1"/>
    <col min="10759" max="10759" width="22.42578125" style="1" customWidth="1"/>
    <col min="10760" max="11008" width="9.140625" style="1"/>
    <col min="11009" max="11009" width="3" style="1" customWidth="1"/>
    <col min="11010" max="11010" width="25.42578125" style="1" customWidth="1"/>
    <col min="11011" max="11011" width="22.5703125" style="1" customWidth="1"/>
    <col min="11012" max="11012" width="22.85546875" style="1" customWidth="1"/>
    <col min="11013" max="11013" width="14.140625" style="1" customWidth="1"/>
    <col min="11014" max="11014" width="9.28515625" style="1" customWidth="1"/>
    <col min="11015" max="11015" width="22.42578125" style="1" customWidth="1"/>
    <col min="11016" max="11264" width="9.140625" style="1"/>
    <col min="11265" max="11265" width="3" style="1" customWidth="1"/>
    <col min="11266" max="11266" width="25.42578125" style="1" customWidth="1"/>
    <col min="11267" max="11267" width="22.5703125" style="1" customWidth="1"/>
    <col min="11268" max="11268" width="22.85546875" style="1" customWidth="1"/>
    <col min="11269" max="11269" width="14.140625" style="1" customWidth="1"/>
    <col min="11270" max="11270" width="9.28515625" style="1" customWidth="1"/>
    <col min="11271" max="11271" width="22.42578125" style="1" customWidth="1"/>
    <col min="11272" max="11520" width="9.140625" style="1"/>
    <col min="11521" max="11521" width="3" style="1" customWidth="1"/>
    <col min="11522" max="11522" width="25.42578125" style="1" customWidth="1"/>
    <col min="11523" max="11523" width="22.5703125" style="1" customWidth="1"/>
    <col min="11524" max="11524" width="22.85546875" style="1" customWidth="1"/>
    <col min="11525" max="11525" width="14.140625" style="1" customWidth="1"/>
    <col min="11526" max="11526" width="9.28515625" style="1" customWidth="1"/>
    <col min="11527" max="11527" width="22.42578125" style="1" customWidth="1"/>
    <col min="11528" max="11776" width="9.140625" style="1"/>
    <col min="11777" max="11777" width="3" style="1" customWidth="1"/>
    <col min="11778" max="11778" width="25.42578125" style="1" customWidth="1"/>
    <col min="11779" max="11779" width="22.5703125" style="1" customWidth="1"/>
    <col min="11780" max="11780" width="22.85546875" style="1" customWidth="1"/>
    <col min="11781" max="11781" width="14.140625" style="1" customWidth="1"/>
    <col min="11782" max="11782" width="9.28515625" style="1" customWidth="1"/>
    <col min="11783" max="11783" width="22.42578125" style="1" customWidth="1"/>
    <col min="11784" max="12032" width="9.140625" style="1"/>
    <col min="12033" max="12033" width="3" style="1" customWidth="1"/>
    <col min="12034" max="12034" width="25.42578125" style="1" customWidth="1"/>
    <col min="12035" max="12035" width="22.5703125" style="1" customWidth="1"/>
    <col min="12036" max="12036" width="22.85546875" style="1" customWidth="1"/>
    <col min="12037" max="12037" width="14.140625" style="1" customWidth="1"/>
    <col min="12038" max="12038" width="9.28515625" style="1" customWidth="1"/>
    <col min="12039" max="12039" width="22.42578125" style="1" customWidth="1"/>
    <col min="12040" max="12288" width="9.140625" style="1"/>
    <col min="12289" max="12289" width="3" style="1" customWidth="1"/>
    <col min="12290" max="12290" width="25.42578125" style="1" customWidth="1"/>
    <col min="12291" max="12291" width="22.5703125" style="1" customWidth="1"/>
    <col min="12292" max="12292" width="22.85546875" style="1" customWidth="1"/>
    <col min="12293" max="12293" width="14.140625" style="1" customWidth="1"/>
    <col min="12294" max="12294" width="9.28515625" style="1" customWidth="1"/>
    <col min="12295" max="12295" width="22.42578125" style="1" customWidth="1"/>
    <col min="12296" max="12544" width="9.140625" style="1"/>
    <col min="12545" max="12545" width="3" style="1" customWidth="1"/>
    <col min="12546" max="12546" width="25.42578125" style="1" customWidth="1"/>
    <col min="12547" max="12547" width="22.5703125" style="1" customWidth="1"/>
    <col min="12548" max="12548" width="22.85546875" style="1" customWidth="1"/>
    <col min="12549" max="12549" width="14.140625" style="1" customWidth="1"/>
    <col min="12550" max="12550" width="9.28515625" style="1" customWidth="1"/>
    <col min="12551" max="12551" width="22.42578125" style="1" customWidth="1"/>
    <col min="12552" max="12800" width="9.140625" style="1"/>
    <col min="12801" max="12801" width="3" style="1" customWidth="1"/>
    <col min="12802" max="12802" width="25.42578125" style="1" customWidth="1"/>
    <col min="12803" max="12803" width="22.5703125" style="1" customWidth="1"/>
    <col min="12804" max="12804" width="22.85546875" style="1" customWidth="1"/>
    <col min="12805" max="12805" width="14.140625" style="1" customWidth="1"/>
    <col min="12806" max="12806" width="9.28515625" style="1" customWidth="1"/>
    <col min="12807" max="12807" width="22.42578125" style="1" customWidth="1"/>
    <col min="12808" max="13056" width="9.140625" style="1"/>
    <col min="13057" max="13057" width="3" style="1" customWidth="1"/>
    <col min="13058" max="13058" width="25.42578125" style="1" customWidth="1"/>
    <col min="13059" max="13059" width="22.5703125" style="1" customWidth="1"/>
    <col min="13060" max="13060" width="22.85546875" style="1" customWidth="1"/>
    <col min="13061" max="13061" width="14.140625" style="1" customWidth="1"/>
    <col min="13062" max="13062" width="9.28515625" style="1" customWidth="1"/>
    <col min="13063" max="13063" width="22.42578125" style="1" customWidth="1"/>
    <col min="13064" max="13312" width="9.140625" style="1"/>
    <col min="13313" max="13313" width="3" style="1" customWidth="1"/>
    <col min="13314" max="13314" width="25.42578125" style="1" customWidth="1"/>
    <col min="13315" max="13315" width="22.5703125" style="1" customWidth="1"/>
    <col min="13316" max="13316" width="22.85546875" style="1" customWidth="1"/>
    <col min="13317" max="13317" width="14.140625" style="1" customWidth="1"/>
    <col min="13318" max="13318" width="9.28515625" style="1" customWidth="1"/>
    <col min="13319" max="13319" width="22.42578125" style="1" customWidth="1"/>
    <col min="13320" max="13568" width="9.140625" style="1"/>
    <col min="13569" max="13569" width="3" style="1" customWidth="1"/>
    <col min="13570" max="13570" width="25.42578125" style="1" customWidth="1"/>
    <col min="13571" max="13571" width="22.5703125" style="1" customWidth="1"/>
    <col min="13572" max="13572" width="22.85546875" style="1" customWidth="1"/>
    <col min="13573" max="13573" width="14.140625" style="1" customWidth="1"/>
    <col min="13574" max="13574" width="9.28515625" style="1" customWidth="1"/>
    <col min="13575" max="13575" width="22.42578125" style="1" customWidth="1"/>
    <col min="13576" max="13824" width="9.140625" style="1"/>
    <col min="13825" max="13825" width="3" style="1" customWidth="1"/>
    <col min="13826" max="13826" width="25.42578125" style="1" customWidth="1"/>
    <col min="13827" max="13827" width="22.5703125" style="1" customWidth="1"/>
    <col min="13828" max="13828" width="22.85546875" style="1" customWidth="1"/>
    <col min="13829" max="13829" width="14.140625" style="1" customWidth="1"/>
    <col min="13830" max="13830" width="9.28515625" style="1" customWidth="1"/>
    <col min="13831" max="13831" width="22.42578125" style="1" customWidth="1"/>
    <col min="13832" max="14080" width="9.140625" style="1"/>
    <col min="14081" max="14081" width="3" style="1" customWidth="1"/>
    <col min="14082" max="14082" width="25.42578125" style="1" customWidth="1"/>
    <col min="14083" max="14083" width="22.5703125" style="1" customWidth="1"/>
    <col min="14084" max="14084" width="22.85546875" style="1" customWidth="1"/>
    <col min="14085" max="14085" width="14.140625" style="1" customWidth="1"/>
    <col min="14086" max="14086" width="9.28515625" style="1" customWidth="1"/>
    <col min="14087" max="14087" width="22.42578125" style="1" customWidth="1"/>
    <col min="14088" max="14336" width="9.140625" style="1"/>
    <col min="14337" max="14337" width="3" style="1" customWidth="1"/>
    <col min="14338" max="14338" width="25.42578125" style="1" customWidth="1"/>
    <col min="14339" max="14339" width="22.5703125" style="1" customWidth="1"/>
    <col min="14340" max="14340" width="22.85546875" style="1" customWidth="1"/>
    <col min="14341" max="14341" width="14.140625" style="1" customWidth="1"/>
    <col min="14342" max="14342" width="9.28515625" style="1" customWidth="1"/>
    <col min="14343" max="14343" width="22.42578125" style="1" customWidth="1"/>
    <col min="14344" max="14592" width="9.140625" style="1"/>
    <col min="14593" max="14593" width="3" style="1" customWidth="1"/>
    <col min="14594" max="14594" width="25.42578125" style="1" customWidth="1"/>
    <col min="14595" max="14595" width="22.5703125" style="1" customWidth="1"/>
    <col min="14596" max="14596" width="22.85546875" style="1" customWidth="1"/>
    <col min="14597" max="14597" width="14.140625" style="1" customWidth="1"/>
    <col min="14598" max="14598" width="9.28515625" style="1" customWidth="1"/>
    <col min="14599" max="14599" width="22.42578125" style="1" customWidth="1"/>
    <col min="14600" max="14848" width="9.140625" style="1"/>
    <col min="14849" max="14849" width="3" style="1" customWidth="1"/>
    <col min="14850" max="14850" width="25.42578125" style="1" customWidth="1"/>
    <col min="14851" max="14851" width="22.5703125" style="1" customWidth="1"/>
    <col min="14852" max="14852" width="22.85546875" style="1" customWidth="1"/>
    <col min="14853" max="14853" width="14.140625" style="1" customWidth="1"/>
    <col min="14854" max="14854" width="9.28515625" style="1" customWidth="1"/>
    <col min="14855" max="14855" width="22.42578125" style="1" customWidth="1"/>
    <col min="14856" max="15104" width="9.140625" style="1"/>
    <col min="15105" max="15105" width="3" style="1" customWidth="1"/>
    <col min="15106" max="15106" width="25.42578125" style="1" customWidth="1"/>
    <col min="15107" max="15107" width="22.5703125" style="1" customWidth="1"/>
    <col min="15108" max="15108" width="22.85546875" style="1" customWidth="1"/>
    <col min="15109" max="15109" width="14.140625" style="1" customWidth="1"/>
    <col min="15110" max="15110" width="9.28515625" style="1" customWidth="1"/>
    <col min="15111" max="15111" width="22.42578125" style="1" customWidth="1"/>
    <col min="15112" max="15360" width="9.140625" style="1"/>
    <col min="15361" max="15361" width="3" style="1" customWidth="1"/>
    <col min="15362" max="15362" width="25.42578125" style="1" customWidth="1"/>
    <col min="15363" max="15363" width="22.5703125" style="1" customWidth="1"/>
    <col min="15364" max="15364" width="22.85546875" style="1" customWidth="1"/>
    <col min="15365" max="15365" width="14.140625" style="1" customWidth="1"/>
    <col min="15366" max="15366" width="9.28515625" style="1" customWidth="1"/>
    <col min="15367" max="15367" width="22.42578125" style="1" customWidth="1"/>
    <col min="15368" max="15616" width="9.140625" style="1"/>
    <col min="15617" max="15617" width="3" style="1" customWidth="1"/>
    <col min="15618" max="15618" width="25.42578125" style="1" customWidth="1"/>
    <col min="15619" max="15619" width="22.5703125" style="1" customWidth="1"/>
    <col min="15620" max="15620" width="22.85546875" style="1" customWidth="1"/>
    <col min="15621" max="15621" width="14.140625" style="1" customWidth="1"/>
    <col min="15622" max="15622" width="9.28515625" style="1" customWidth="1"/>
    <col min="15623" max="15623" width="22.42578125" style="1" customWidth="1"/>
    <col min="15624" max="15872" width="9.140625" style="1"/>
    <col min="15873" max="15873" width="3" style="1" customWidth="1"/>
    <col min="15874" max="15874" width="25.42578125" style="1" customWidth="1"/>
    <col min="15875" max="15875" width="22.5703125" style="1" customWidth="1"/>
    <col min="15876" max="15876" width="22.85546875" style="1" customWidth="1"/>
    <col min="15877" max="15877" width="14.140625" style="1" customWidth="1"/>
    <col min="15878" max="15878" width="9.28515625" style="1" customWidth="1"/>
    <col min="15879" max="15879" width="22.42578125" style="1" customWidth="1"/>
    <col min="15880" max="16128" width="9.140625" style="1"/>
    <col min="16129" max="16129" width="3" style="1" customWidth="1"/>
    <col min="16130" max="16130" width="25.42578125" style="1" customWidth="1"/>
    <col min="16131" max="16131" width="22.5703125" style="1" customWidth="1"/>
    <col min="16132" max="16132" width="22.85546875" style="1" customWidth="1"/>
    <col min="16133" max="16133" width="14.140625" style="1" customWidth="1"/>
    <col min="16134" max="16134" width="9.28515625" style="1" customWidth="1"/>
    <col min="16135" max="16135" width="22.42578125" style="1" customWidth="1"/>
    <col min="16136" max="16384" width="9.140625" style="1"/>
  </cols>
  <sheetData>
    <row r="1" spans="1:8" ht="30" customHeight="1" x14ac:dyDescent="0.2">
      <c r="A1" s="111" t="s">
        <v>0</v>
      </c>
      <c r="B1" s="111"/>
      <c r="C1" s="111"/>
      <c r="D1" s="111"/>
      <c r="E1" s="111"/>
      <c r="F1" s="65"/>
      <c r="G1" s="65"/>
    </row>
    <row r="2" spans="1:8" ht="30" customHeight="1" x14ac:dyDescent="0.2">
      <c r="A2" s="112" t="s">
        <v>74</v>
      </c>
      <c r="B2" s="112"/>
      <c r="C2" s="112"/>
      <c r="D2" s="112"/>
      <c r="E2" s="112"/>
      <c r="F2" s="65"/>
      <c r="G2" s="65"/>
    </row>
    <row r="3" spans="1:8" ht="84" customHeight="1" x14ac:dyDescent="0.2">
      <c r="A3" s="26"/>
      <c r="B3" s="109" t="s">
        <v>88</v>
      </c>
      <c r="C3" s="109"/>
      <c r="D3" s="110" t="s">
        <v>83</v>
      </c>
      <c r="E3" s="110"/>
      <c r="F3" s="65"/>
      <c r="G3" s="65"/>
    </row>
    <row r="4" spans="1:8" s="2" customFormat="1" ht="44.25" customHeight="1" x14ac:dyDescent="0.2">
      <c r="A4" s="58"/>
      <c r="B4" s="58" t="s">
        <v>84</v>
      </c>
      <c r="C4" s="58" t="s">
        <v>1</v>
      </c>
      <c r="D4" s="58" t="s">
        <v>89</v>
      </c>
      <c r="E4" s="58" t="s">
        <v>115</v>
      </c>
      <c r="F4" s="66"/>
      <c r="G4" s="66"/>
    </row>
    <row r="5" spans="1:8" ht="23.25" customHeight="1" x14ac:dyDescent="0.2">
      <c r="A5" s="106" t="s">
        <v>2</v>
      </c>
      <c r="B5" s="107"/>
      <c r="C5" s="107"/>
      <c r="D5" s="107"/>
      <c r="E5" s="108"/>
      <c r="F5" s="65"/>
      <c r="G5" s="65"/>
    </row>
    <row r="6" spans="1:8" ht="69.75" customHeight="1" x14ac:dyDescent="0.2">
      <c r="A6" s="54">
        <v>1</v>
      </c>
      <c r="B6" s="7" t="s">
        <v>91</v>
      </c>
      <c r="C6" s="54" t="s">
        <v>104</v>
      </c>
      <c r="D6" s="54" t="s">
        <v>3</v>
      </c>
      <c r="E6" s="20">
        <v>2650609</v>
      </c>
      <c r="F6" s="67">
        <f>1447150/61*18.7+118020*18.7</f>
        <v>2650608.5081967213</v>
      </c>
      <c r="G6" s="66"/>
    </row>
    <row r="7" spans="1:8" s="3" customFormat="1" ht="50.25" customHeight="1" x14ac:dyDescent="0.25">
      <c r="A7" s="23">
        <v>2</v>
      </c>
      <c r="B7" s="7" t="s">
        <v>92</v>
      </c>
      <c r="C7" s="54" t="s">
        <v>4</v>
      </c>
      <c r="D7" s="54" t="s">
        <v>5</v>
      </c>
      <c r="E7" s="22">
        <f>(293020* (1+10*0.55))*0.35*0.75</f>
        <v>499965.375</v>
      </c>
      <c r="F7" s="68"/>
      <c r="G7" s="69"/>
      <c r="H7"/>
    </row>
    <row r="8" spans="1:8" s="3" customFormat="1" ht="59.25" customHeight="1" x14ac:dyDescent="0.25">
      <c r="A8" s="23">
        <v>3</v>
      </c>
      <c r="B8" s="7" t="s">
        <v>93</v>
      </c>
      <c r="C8" s="54" t="s">
        <v>97</v>
      </c>
      <c r="D8" s="54" t="s">
        <v>6</v>
      </c>
      <c r="E8" s="22">
        <v>124675</v>
      </c>
      <c r="F8" s="4">
        <f>(5610+240*41.56)*8</f>
        <v>124675.20000000001</v>
      </c>
      <c r="G8" s="69"/>
      <c r="H8"/>
    </row>
    <row r="9" spans="1:8" s="3" customFormat="1" ht="47.25" customHeight="1" x14ac:dyDescent="0.25">
      <c r="A9" s="23">
        <v>4</v>
      </c>
      <c r="B9" s="7" t="s">
        <v>94</v>
      </c>
      <c r="C9" s="54" t="s">
        <v>98</v>
      </c>
      <c r="D9" s="54" t="s">
        <v>7</v>
      </c>
      <c r="E9" s="22">
        <v>65986</v>
      </c>
      <c r="F9" s="5">
        <f>(7040+310*83.72)*2</f>
        <v>65986.399999999994</v>
      </c>
      <c r="G9" s="69"/>
      <c r="H9"/>
    </row>
    <row r="10" spans="1:8" s="3" customFormat="1" ht="41.25" customHeight="1" x14ac:dyDescent="0.25">
      <c r="A10" s="23">
        <v>5</v>
      </c>
      <c r="B10" s="7" t="s">
        <v>90</v>
      </c>
      <c r="C10" s="54" t="s">
        <v>99</v>
      </c>
      <c r="D10" s="54" t="s">
        <v>8</v>
      </c>
      <c r="E10" s="21">
        <v>26301</v>
      </c>
      <c r="F10" s="70">
        <f>(10780+590*26.31)</f>
        <v>26302.9</v>
      </c>
      <c r="G10" s="69"/>
      <c r="H10"/>
    </row>
    <row r="11" spans="1:8" s="3" customFormat="1" ht="41.25" customHeight="1" x14ac:dyDescent="0.25">
      <c r="A11" s="23">
        <v>6</v>
      </c>
      <c r="B11" s="7" t="s">
        <v>95</v>
      </c>
      <c r="C11" s="54" t="s">
        <v>99</v>
      </c>
      <c r="D11" s="54" t="s">
        <v>9</v>
      </c>
      <c r="E11" s="22">
        <v>33501</v>
      </c>
      <c r="F11" s="71">
        <f>(10780+590*38.51)</f>
        <v>33500.899999999994</v>
      </c>
      <c r="G11" s="69"/>
      <c r="H11"/>
    </row>
    <row r="12" spans="1:8" s="3" customFormat="1" ht="40.5" customHeight="1" x14ac:dyDescent="0.25">
      <c r="A12" s="23">
        <v>7</v>
      </c>
      <c r="B12" s="7" t="s">
        <v>96</v>
      </c>
      <c r="C12" s="54" t="s">
        <v>100</v>
      </c>
      <c r="D12" s="54" t="s">
        <v>10</v>
      </c>
      <c r="E12" s="22">
        <v>88471</v>
      </c>
      <c r="F12" s="71">
        <f>52042+52042*0.7</f>
        <v>88471.4</v>
      </c>
      <c r="G12" s="69"/>
      <c r="H12"/>
    </row>
    <row r="13" spans="1:8" s="3" customFormat="1" ht="24.75" customHeight="1" x14ac:dyDescent="0.2">
      <c r="A13" s="23"/>
      <c r="B13" s="23"/>
      <c r="C13" s="23"/>
      <c r="D13" s="54" t="s">
        <v>11</v>
      </c>
      <c r="E13" s="24">
        <f>SUM(E6:E12)</f>
        <v>3489508.375</v>
      </c>
      <c r="F13" s="72">
        <f>E6+E7+E8+E9+E10+E11+E12</f>
        <v>3489508.375</v>
      </c>
      <c r="G13" s="73"/>
    </row>
    <row r="14" spans="1:8" s="3" customFormat="1" ht="24.75" customHeight="1" x14ac:dyDescent="0.2">
      <c r="A14" s="23"/>
      <c r="B14" s="23"/>
      <c r="C14" s="23"/>
      <c r="D14" s="54" t="s">
        <v>12</v>
      </c>
      <c r="E14" s="24">
        <f>E13*1.08</f>
        <v>3768669.0450000004</v>
      </c>
      <c r="F14" s="72">
        <f>E13*1.08</f>
        <v>3768669.0450000004</v>
      </c>
      <c r="G14" s="73"/>
    </row>
    <row r="15" spans="1:8" s="3" customFormat="1" ht="24.75" customHeight="1" x14ac:dyDescent="0.2">
      <c r="A15" s="23"/>
      <c r="B15" s="23"/>
      <c r="C15" s="23"/>
      <c r="D15" s="55" t="s">
        <v>80</v>
      </c>
      <c r="E15" s="25">
        <f>SUM(E14*0.6)</f>
        <v>2261201.4270000001</v>
      </c>
      <c r="F15" s="74" t="e">
        <f>#REF!*0.6</f>
        <v>#REF!</v>
      </c>
      <c r="G15" s="73"/>
    </row>
    <row r="16" spans="1:8" s="3" customFormat="1" ht="15" customHeight="1" x14ac:dyDescent="0.2">
      <c r="A16" s="101"/>
      <c r="B16" s="101"/>
      <c r="C16" s="101"/>
      <c r="D16" s="102"/>
      <c r="E16" s="103"/>
      <c r="F16" s="74"/>
      <c r="G16" s="73"/>
    </row>
    <row r="17" spans="1:8" s="98" customFormat="1" ht="15" customHeight="1" x14ac:dyDescent="0.25">
      <c r="A17" s="97" t="s">
        <v>112</v>
      </c>
      <c r="C17" s="97" t="s">
        <v>113</v>
      </c>
      <c r="D17" s="97"/>
      <c r="E17" s="97"/>
      <c r="F17" s="97"/>
      <c r="G17" s="97"/>
      <c r="H17" s="97"/>
    </row>
    <row r="18" spans="1:8" s="98" customFormat="1" ht="15" customHeight="1" x14ac:dyDescent="0.25">
      <c r="A18" s="97"/>
      <c r="C18" s="97"/>
      <c r="D18" s="97"/>
      <c r="E18" s="99"/>
      <c r="F18" s="97"/>
      <c r="G18" s="97"/>
      <c r="H18" s="97"/>
    </row>
    <row r="19" spans="1:8" s="98" customFormat="1" ht="15" customHeight="1" x14ac:dyDescent="0.25">
      <c r="A19" s="97" t="s">
        <v>114</v>
      </c>
      <c r="C19" s="97" t="s">
        <v>113</v>
      </c>
      <c r="D19" s="97"/>
      <c r="E19" s="100"/>
      <c r="F19" s="97"/>
      <c r="G19" s="97"/>
      <c r="H19" s="97"/>
    </row>
    <row r="20" spans="1:8" ht="15" customHeight="1" x14ac:dyDescent="0.2"/>
    <row r="21" spans="1:8" ht="15" customHeight="1" x14ac:dyDescent="0.2"/>
    <row r="22" spans="1:8" ht="15" customHeight="1" x14ac:dyDescent="0.2"/>
    <row r="23" spans="1:8" ht="15" customHeight="1" x14ac:dyDescent="0.2"/>
    <row r="24" spans="1:8" ht="15" customHeight="1" x14ac:dyDescent="0.2"/>
    <row r="25" spans="1:8" ht="15" customHeight="1" x14ac:dyDescent="0.2"/>
    <row r="26" spans="1:8" ht="15" customHeight="1" x14ac:dyDescent="0.2"/>
  </sheetData>
  <mergeCells count="5">
    <mergeCell ref="A5:E5"/>
    <mergeCell ref="B3:C3"/>
    <mergeCell ref="D3:E3"/>
    <mergeCell ref="A1:E1"/>
    <mergeCell ref="A2:E2"/>
  </mergeCells>
  <printOptions horizontalCentered="1"/>
  <pageMargins left="3.937007874015748E-2" right="3.937007874015748E-2" top="0.55118110236220474" bottom="0.55118110236220474" header="0.31496062992125984" footer="0.31496062992125984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I21"/>
  <sheetViews>
    <sheetView zoomScaleNormal="100" workbookViewId="0">
      <selection activeCell="E13" sqref="E13"/>
    </sheetView>
  </sheetViews>
  <sheetFormatPr defaultRowHeight="12.75" x14ac:dyDescent="0.2"/>
  <cols>
    <col min="1" max="1" width="2.7109375" style="1" customWidth="1"/>
    <col min="2" max="2" width="26.42578125" style="1" customWidth="1"/>
    <col min="3" max="3" width="18.85546875" style="1" customWidth="1"/>
    <col min="4" max="4" width="23.85546875" style="1" customWidth="1"/>
    <col min="5" max="5" width="14.42578125" style="1" customWidth="1"/>
    <col min="6" max="6" width="9.28515625" style="1" hidden="1" customWidth="1"/>
    <col min="7" max="7" width="9.140625" style="1" hidden="1" customWidth="1"/>
    <col min="8" max="256" width="9.140625" style="1"/>
    <col min="257" max="257" width="2.7109375" style="1" customWidth="1"/>
    <col min="258" max="258" width="26.42578125" style="1" customWidth="1"/>
    <col min="259" max="259" width="18.85546875" style="1" customWidth="1"/>
    <col min="260" max="260" width="23.85546875" style="1" customWidth="1"/>
    <col min="261" max="261" width="12.7109375" style="1" customWidth="1"/>
    <col min="262" max="262" width="9.28515625" style="1" customWidth="1"/>
    <col min="263" max="512" width="9.140625" style="1"/>
    <col min="513" max="513" width="2.7109375" style="1" customWidth="1"/>
    <col min="514" max="514" width="26.42578125" style="1" customWidth="1"/>
    <col min="515" max="515" width="18.85546875" style="1" customWidth="1"/>
    <col min="516" max="516" width="23.85546875" style="1" customWidth="1"/>
    <col min="517" max="517" width="12.7109375" style="1" customWidth="1"/>
    <col min="518" max="518" width="9.28515625" style="1" customWidth="1"/>
    <col min="519" max="768" width="9.140625" style="1"/>
    <col min="769" max="769" width="2.7109375" style="1" customWidth="1"/>
    <col min="770" max="770" width="26.42578125" style="1" customWidth="1"/>
    <col min="771" max="771" width="18.85546875" style="1" customWidth="1"/>
    <col min="772" max="772" width="23.85546875" style="1" customWidth="1"/>
    <col min="773" max="773" width="12.7109375" style="1" customWidth="1"/>
    <col min="774" max="774" width="9.28515625" style="1" customWidth="1"/>
    <col min="775" max="1024" width="9.140625" style="1"/>
    <col min="1025" max="1025" width="2.7109375" style="1" customWidth="1"/>
    <col min="1026" max="1026" width="26.42578125" style="1" customWidth="1"/>
    <col min="1027" max="1027" width="18.85546875" style="1" customWidth="1"/>
    <col min="1028" max="1028" width="23.85546875" style="1" customWidth="1"/>
    <col min="1029" max="1029" width="12.7109375" style="1" customWidth="1"/>
    <col min="1030" max="1030" width="9.28515625" style="1" customWidth="1"/>
    <col min="1031" max="1280" width="9.140625" style="1"/>
    <col min="1281" max="1281" width="2.7109375" style="1" customWidth="1"/>
    <col min="1282" max="1282" width="26.42578125" style="1" customWidth="1"/>
    <col min="1283" max="1283" width="18.85546875" style="1" customWidth="1"/>
    <col min="1284" max="1284" width="23.85546875" style="1" customWidth="1"/>
    <col min="1285" max="1285" width="12.7109375" style="1" customWidth="1"/>
    <col min="1286" max="1286" width="9.28515625" style="1" customWidth="1"/>
    <col min="1287" max="1536" width="9.140625" style="1"/>
    <col min="1537" max="1537" width="2.7109375" style="1" customWidth="1"/>
    <col min="1538" max="1538" width="26.42578125" style="1" customWidth="1"/>
    <col min="1539" max="1539" width="18.85546875" style="1" customWidth="1"/>
    <col min="1540" max="1540" width="23.85546875" style="1" customWidth="1"/>
    <col min="1541" max="1541" width="12.7109375" style="1" customWidth="1"/>
    <col min="1542" max="1542" width="9.28515625" style="1" customWidth="1"/>
    <col min="1543" max="1792" width="9.140625" style="1"/>
    <col min="1793" max="1793" width="2.7109375" style="1" customWidth="1"/>
    <col min="1794" max="1794" width="26.42578125" style="1" customWidth="1"/>
    <col min="1795" max="1795" width="18.85546875" style="1" customWidth="1"/>
    <col min="1796" max="1796" width="23.85546875" style="1" customWidth="1"/>
    <col min="1797" max="1797" width="12.7109375" style="1" customWidth="1"/>
    <col min="1798" max="1798" width="9.28515625" style="1" customWidth="1"/>
    <col min="1799" max="2048" width="9.140625" style="1"/>
    <col min="2049" max="2049" width="2.7109375" style="1" customWidth="1"/>
    <col min="2050" max="2050" width="26.42578125" style="1" customWidth="1"/>
    <col min="2051" max="2051" width="18.85546875" style="1" customWidth="1"/>
    <col min="2052" max="2052" width="23.85546875" style="1" customWidth="1"/>
    <col min="2053" max="2053" width="12.7109375" style="1" customWidth="1"/>
    <col min="2054" max="2054" width="9.28515625" style="1" customWidth="1"/>
    <col min="2055" max="2304" width="9.140625" style="1"/>
    <col min="2305" max="2305" width="2.7109375" style="1" customWidth="1"/>
    <col min="2306" max="2306" width="26.42578125" style="1" customWidth="1"/>
    <col min="2307" max="2307" width="18.85546875" style="1" customWidth="1"/>
    <col min="2308" max="2308" width="23.85546875" style="1" customWidth="1"/>
    <col min="2309" max="2309" width="12.7109375" style="1" customWidth="1"/>
    <col min="2310" max="2310" width="9.28515625" style="1" customWidth="1"/>
    <col min="2311" max="2560" width="9.140625" style="1"/>
    <col min="2561" max="2561" width="2.7109375" style="1" customWidth="1"/>
    <col min="2562" max="2562" width="26.42578125" style="1" customWidth="1"/>
    <col min="2563" max="2563" width="18.85546875" style="1" customWidth="1"/>
    <col min="2564" max="2564" width="23.85546875" style="1" customWidth="1"/>
    <col min="2565" max="2565" width="12.7109375" style="1" customWidth="1"/>
    <col min="2566" max="2566" width="9.28515625" style="1" customWidth="1"/>
    <col min="2567" max="2816" width="9.140625" style="1"/>
    <col min="2817" max="2817" width="2.7109375" style="1" customWidth="1"/>
    <col min="2818" max="2818" width="26.42578125" style="1" customWidth="1"/>
    <col min="2819" max="2819" width="18.85546875" style="1" customWidth="1"/>
    <col min="2820" max="2820" width="23.85546875" style="1" customWidth="1"/>
    <col min="2821" max="2821" width="12.7109375" style="1" customWidth="1"/>
    <col min="2822" max="2822" width="9.28515625" style="1" customWidth="1"/>
    <col min="2823" max="3072" width="9.140625" style="1"/>
    <col min="3073" max="3073" width="2.7109375" style="1" customWidth="1"/>
    <col min="3074" max="3074" width="26.42578125" style="1" customWidth="1"/>
    <col min="3075" max="3075" width="18.85546875" style="1" customWidth="1"/>
    <col min="3076" max="3076" width="23.85546875" style="1" customWidth="1"/>
    <col min="3077" max="3077" width="12.7109375" style="1" customWidth="1"/>
    <col min="3078" max="3078" width="9.28515625" style="1" customWidth="1"/>
    <col min="3079" max="3328" width="9.140625" style="1"/>
    <col min="3329" max="3329" width="2.7109375" style="1" customWidth="1"/>
    <col min="3330" max="3330" width="26.42578125" style="1" customWidth="1"/>
    <col min="3331" max="3331" width="18.85546875" style="1" customWidth="1"/>
    <col min="3332" max="3332" width="23.85546875" style="1" customWidth="1"/>
    <col min="3333" max="3333" width="12.7109375" style="1" customWidth="1"/>
    <col min="3334" max="3334" width="9.28515625" style="1" customWidth="1"/>
    <col min="3335" max="3584" width="9.140625" style="1"/>
    <col min="3585" max="3585" width="2.7109375" style="1" customWidth="1"/>
    <col min="3586" max="3586" width="26.42578125" style="1" customWidth="1"/>
    <col min="3587" max="3587" width="18.85546875" style="1" customWidth="1"/>
    <col min="3588" max="3588" width="23.85546875" style="1" customWidth="1"/>
    <col min="3589" max="3589" width="12.7109375" style="1" customWidth="1"/>
    <col min="3590" max="3590" width="9.28515625" style="1" customWidth="1"/>
    <col min="3591" max="3840" width="9.140625" style="1"/>
    <col min="3841" max="3841" width="2.7109375" style="1" customWidth="1"/>
    <col min="3842" max="3842" width="26.42578125" style="1" customWidth="1"/>
    <col min="3843" max="3843" width="18.85546875" style="1" customWidth="1"/>
    <col min="3844" max="3844" width="23.85546875" style="1" customWidth="1"/>
    <col min="3845" max="3845" width="12.7109375" style="1" customWidth="1"/>
    <col min="3846" max="3846" width="9.28515625" style="1" customWidth="1"/>
    <col min="3847" max="4096" width="9.140625" style="1"/>
    <col min="4097" max="4097" width="2.7109375" style="1" customWidth="1"/>
    <col min="4098" max="4098" width="26.42578125" style="1" customWidth="1"/>
    <col min="4099" max="4099" width="18.85546875" style="1" customWidth="1"/>
    <col min="4100" max="4100" width="23.85546875" style="1" customWidth="1"/>
    <col min="4101" max="4101" width="12.7109375" style="1" customWidth="1"/>
    <col min="4102" max="4102" width="9.28515625" style="1" customWidth="1"/>
    <col min="4103" max="4352" width="9.140625" style="1"/>
    <col min="4353" max="4353" width="2.7109375" style="1" customWidth="1"/>
    <col min="4354" max="4354" width="26.42578125" style="1" customWidth="1"/>
    <col min="4355" max="4355" width="18.85546875" style="1" customWidth="1"/>
    <col min="4356" max="4356" width="23.85546875" style="1" customWidth="1"/>
    <col min="4357" max="4357" width="12.7109375" style="1" customWidth="1"/>
    <col min="4358" max="4358" width="9.28515625" style="1" customWidth="1"/>
    <col min="4359" max="4608" width="9.140625" style="1"/>
    <col min="4609" max="4609" width="2.7109375" style="1" customWidth="1"/>
    <col min="4610" max="4610" width="26.42578125" style="1" customWidth="1"/>
    <col min="4611" max="4611" width="18.85546875" style="1" customWidth="1"/>
    <col min="4612" max="4612" width="23.85546875" style="1" customWidth="1"/>
    <col min="4613" max="4613" width="12.7109375" style="1" customWidth="1"/>
    <col min="4614" max="4614" width="9.28515625" style="1" customWidth="1"/>
    <col min="4615" max="4864" width="9.140625" style="1"/>
    <col min="4865" max="4865" width="2.7109375" style="1" customWidth="1"/>
    <col min="4866" max="4866" width="26.42578125" style="1" customWidth="1"/>
    <col min="4867" max="4867" width="18.85546875" style="1" customWidth="1"/>
    <col min="4868" max="4868" width="23.85546875" style="1" customWidth="1"/>
    <col min="4869" max="4869" width="12.7109375" style="1" customWidth="1"/>
    <col min="4870" max="4870" width="9.28515625" style="1" customWidth="1"/>
    <col min="4871" max="5120" width="9.140625" style="1"/>
    <col min="5121" max="5121" width="2.7109375" style="1" customWidth="1"/>
    <col min="5122" max="5122" width="26.42578125" style="1" customWidth="1"/>
    <col min="5123" max="5123" width="18.85546875" style="1" customWidth="1"/>
    <col min="5124" max="5124" width="23.85546875" style="1" customWidth="1"/>
    <col min="5125" max="5125" width="12.7109375" style="1" customWidth="1"/>
    <col min="5126" max="5126" width="9.28515625" style="1" customWidth="1"/>
    <col min="5127" max="5376" width="9.140625" style="1"/>
    <col min="5377" max="5377" width="2.7109375" style="1" customWidth="1"/>
    <col min="5378" max="5378" width="26.42578125" style="1" customWidth="1"/>
    <col min="5379" max="5379" width="18.85546875" style="1" customWidth="1"/>
    <col min="5380" max="5380" width="23.85546875" style="1" customWidth="1"/>
    <col min="5381" max="5381" width="12.7109375" style="1" customWidth="1"/>
    <col min="5382" max="5382" width="9.28515625" style="1" customWidth="1"/>
    <col min="5383" max="5632" width="9.140625" style="1"/>
    <col min="5633" max="5633" width="2.7109375" style="1" customWidth="1"/>
    <col min="5634" max="5634" width="26.42578125" style="1" customWidth="1"/>
    <col min="5635" max="5635" width="18.85546875" style="1" customWidth="1"/>
    <col min="5636" max="5636" width="23.85546875" style="1" customWidth="1"/>
    <col min="5637" max="5637" width="12.7109375" style="1" customWidth="1"/>
    <col min="5638" max="5638" width="9.28515625" style="1" customWidth="1"/>
    <col min="5639" max="5888" width="9.140625" style="1"/>
    <col min="5889" max="5889" width="2.7109375" style="1" customWidth="1"/>
    <col min="5890" max="5890" width="26.42578125" style="1" customWidth="1"/>
    <col min="5891" max="5891" width="18.85546875" style="1" customWidth="1"/>
    <col min="5892" max="5892" width="23.85546875" style="1" customWidth="1"/>
    <col min="5893" max="5893" width="12.7109375" style="1" customWidth="1"/>
    <col min="5894" max="5894" width="9.28515625" style="1" customWidth="1"/>
    <col min="5895" max="6144" width="9.140625" style="1"/>
    <col min="6145" max="6145" width="2.7109375" style="1" customWidth="1"/>
    <col min="6146" max="6146" width="26.42578125" style="1" customWidth="1"/>
    <col min="6147" max="6147" width="18.85546875" style="1" customWidth="1"/>
    <col min="6148" max="6148" width="23.85546875" style="1" customWidth="1"/>
    <col min="6149" max="6149" width="12.7109375" style="1" customWidth="1"/>
    <col min="6150" max="6150" width="9.28515625" style="1" customWidth="1"/>
    <col min="6151" max="6400" width="9.140625" style="1"/>
    <col min="6401" max="6401" width="2.7109375" style="1" customWidth="1"/>
    <col min="6402" max="6402" width="26.42578125" style="1" customWidth="1"/>
    <col min="6403" max="6403" width="18.85546875" style="1" customWidth="1"/>
    <col min="6404" max="6404" width="23.85546875" style="1" customWidth="1"/>
    <col min="6405" max="6405" width="12.7109375" style="1" customWidth="1"/>
    <col min="6406" max="6406" width="9.28515625" style="1" customWidth="1"/>
    <col min="6407" max="6656" width="9.140625" style="1"/>
    <col min="6657" max="6657" width="2.7109375" style="1" customWidth="1"/>
    <col min="6658" max="6658" width="26.42578125" style="1" customWidth="1"/>
    <col min="6659" max="6659" width="18.85546875" style="1" customWidth="1"/>
    <col min="6660" max="6660" width="23.85546875" style="1" customWidth="1"/>
    <col min="6661" max="6661" width="12.7109375" style="1" customWidth="1"/>
    <col min="6662" max="6662" width="9.28515625" style="1" customWidth="1"/>
    <col min="6663" max="6912" width="9.140625" style="1"/>
    <col min="6913" max="6913" width="2.7109375" style="1" customWidth="1"/>
    <col min="6914" max="6914" width="26.42578125" style="1" customWidth="1"/>
    <col min="6915" max="6915" width="18.85546875" style="1" customWidth="1"/>
    <col min="6916" max="6916" width="23.85546875" style="1" customWidth="1"/>
    <col min="6917" max="6917" width="12.7109375" style="1" customWidth="1"/>
    <col min="6918" max="6918" width="9.28515625" style="1" customWidth="1"/>
    <col min="6919" max="7168" width="9.140625" style="1"/>
    <col min="7169" max="7169" width="2.7109375" style="1" customWidth="1"/>
    <col min="7170" max="7170" width="26.42578125" style="1" customWidth="1"/>
    <col min="7171" max="7171" width="18.85546875" style="1" customWidth="1"/>
    <col min="7172" max="7172" width="23.85546875" style="1" customWidth="1"/>
    <col min="7173" max="7173" width="12.7109375" style="1" customWidth="1"/>
    <col min="7174" max="7174" width="9.28515625" style="1" customWidth="1"/>
    <col min="7175" max="7424" width="9.140625" style="1"/>
    <col min="7425" max="7425" width="2.7109375" style="1" customWidth="1"/>
    <col min="7426" max="7426" width="26.42578125" style="1" customWidth="1"/>
    <col min="7427" max="7427" width="18.85546875" style="1" customWidth="1"/>
    <col min="7428" max="7428" width="23.85546875" style="1" customWidth="1"/>
    <col min="7429" max="7429" width="12.7109375" style="1" customWidth="1"/>
    <col min="7430" max="7430" width="9.28515625" style="1" customWidth="1"/>
    <col min="7431" max="7680" width="9.140625" style="1"/>
    <col min="7681" max="7681" width="2.7109375" style="1" customWidth="1"/>
    <col min="7682" max="7682" width="26.42578125" style="1" customWidth="1"/>
    <col min="7683" max="7683" width="18.85546875" style="1" customWidth="1"/>
    <col min="7684" max="7684" width="23.85546875" style="1" customWidth="1"/>
    <col min="7685" max="7685" width="12.7109375" style="1" customWidth="1"/>
    <col min="7686" max="7686" width="9.28515625" style="1" customWidth="1"/>
    <col min="7687" max="7936" width="9.140625" style="1"/>
    <col min="7937" max="7937" width="2.7109375" style="1" customWidth="1"/>
    <col min="7938" max="7938" width="26.42578125" style="1" customWidth="1"/>
    <col min="7939" max="7939" width="18.85546875" style="1" customWidth="1"/>
    <col min="7940" max="7940" width="23.85546875" style="1" customWidth="1"/>
    <col min="7941" max="7941" width="12.7109375" style="1" customWidth="1"/>
    <col min="7942" max="7942" width="9.28515625" style="1" customWidth="1"/>
    <col min="7943" max="8192" width="9.140625" style="1"/>
    <col min="8193" max="8193" width="2.7109375" style="1" customWidth="1"/>
    <col min="8194" max="8194" width="26.42578125" style="1" customWidth="1"/>
    <col min="8195" max="8195" width="18.85546875" style="1" customWidth="1"/>
    <col min="8196" max="8196" width="23.85546875" style="1" customWidth="1"/>
    <col min="8197" max="8197" width="12.7109375" style="1" customWidth="1"/>
    <col min="8198" max="8198" width="9.28515625" style="1" customWidth="1"/>
    <col min="8199" max="8448" width="9.140625" style="1"/>
    <col min="8449" max="8449" width="2.7109375" style="1" customWidth="1"/>
    <col min="8450" max="8450" width="26.42578125" style="1" customWidth="1"/>
    <col min="8451" max="8451" width="18.85546875" style="1" customWidth="1"/>
    <col min="8452" max="8452" width="23.85546875" style="1" customWidth="1"/>
    <col min="8453" max="8453" width="12.7109375" style="1" customWidth="1"/>
    <col min="8454" max="8454" width="9.28515625" style="1" customWidth="1"/>
    <col min="8455" max="8704" width="9.140625" style="1"/>
    <col min="8705" max="8705" width="2.7109375" style="1" customWidth="1"/>
    <col min="8706" max="8706" width="26.42578125" style="1" customWidth="1"/>
    <col min="8707" max="8707" width="18.85546875" style="1" customWidth="1"/>
    <col min="8708" max="8708" width="23.85546875" style="1" customWidth="1"/>
    <col min="8709" max="8709" width="12.7109375" style="1" customWidth="1"/>
    <col min="8710" max="8710" width="9.28515625" style="1" customWidth="1"/>
    <col min="8711" max="8960" width="9.140625" style="1"/>
    <col min="8961" max="8961" width="2.7109375" style="1" customWidth="1"/>
    <col min="8962" max="8962" width="26.42578125" style="1" customWidth="1"/>
    <col min="8963" max="8963" width="18.85546875" style="1" customWidth="1"/>
    <col min="8964" max="8964" width="23.85546875" style="1" customWidth="1"/>
    <col min="8965" max="8965" width="12.7109375" style="1" customWidth="1"/>
    <col min="8966" max="8966" width="9.28515625" style="1" customWidth="1"/>
    <col min="8967" max="9216" width="9.140625" style="1"/>
    <col min="9217" max="9217" width="2.7109375" style="1" customWidth="1"/>
    <col min="9218" max="9218" width="26.42578125" style="1" customWidth="1"/>
    <col min="9219" max="9219" width="18.85546875" style="1" customWidth="1"/>
    <col min="9220" max="9220" width="23.85546875" style="1" customWidth="1"/>
    <col min="9221" max="9221" width="12.7109375" style="1" customWidth="1"/>
    <col min="9222" max="9222" width="9.28515625" style="1" customWidth="1"/>
    <col min="9223" max="9472" width="9.140625" style="1"/>
    <col min="9473" max="9473" width="2.7109375" style="1" customWidth="1"/>
    <col min="9474" max="9474" width="26.42578125" style="1" customWidth="1"/>
    <col min="9475" max="9475" width="18.85546875" style="1" customWidth="1"/>
    <col min="9476" max="9476" width="23.85546875" style="1" customWidth="1"/>
    <col min="9477" max="9477" width="12.7109375" style="1" customWidth="1"/>
    <col min="9478" max="9478" width="9.28515625" style="1" customWidth="1"/>
    <col min="9479" max="9728" width="9.140625" style="1"/>
    <col min="9729" max="9729" width="2.7109375" style="1" customWidth="1"/>
    <col min="9730" max="9730" width="26.42578125" style="1" customWidth="1"/>
    <col min="9731" max="9731" width="18.85546875" style="1" customWidth="1"/>
    <col min="9732" max="9732" width="23.85546875" style="1" customWidth="1"/>
    <col min="9733" max="9733" width="12.7109375" style="1" customWidth="1"/>
    <col min="9734" max="9734" width="9.28515625" style="1" customWidth="1"/>
    <col min="9735" max="9984" width="9.140625" style="1"/>
    <col min="9985" max="9985" width="2.7109375" style="1" customWidth="1"/>
    <col min="9986" max="9986" width="26.42578125" style="1" customWidth="1"/>
    <col min="9987" max="9987" width="18.85546875" style="1" customWidth="1"/>
    <col min="9988" max="9988" width="23.85546875" style="1" customWidth="1"/>
    <col min="9989" max="9989" width="12.7109375" style="1" customWidth="1"/>
    <col min="9990" max="9990" width="9.28515625" style="1" customWidth="1"/>
    <col min="9991" max="10240" width="9.140625" style="1"/>
    <col min="10241" max="10241" width="2.7109375" style="1" customWidth="1"/>
    <col min="10242" max="10242" width="26.42578125" style="1" customWidth="1"/>
    <col min="10243" max="10243" width="18.85546875" style="1" customWidth="1"/>
    <col min="10244" max="10244" width="23.85546875" style="1" customWidth="1"/>
    <col min="10245" max="10245" width="12.7109375" style="1" customWidth="1"/>
    <col min="10246" max="10246" width="9.28515625" style="1" customWidth="1"/>
    <col min="10247" max="10496" width="9.140625" style="1"/>
    <col min="10497" max="10497" width="2.7109375" style="1" customWidth="1"/>
    <col min="10498" max="10498" width="26.42578125" style="1" customWidth="1"/>
    <col min="10499" max="10499" width="18.85546875" style="1" customWidth="1"/>
    <col min="10500" max="10500" width="23.85546875" style="1" customWidth="1"/>
    <col min="10501" max="10501" width="12.7109375" style="1" customWidth="1"/>
    <col min="10502" max="10502" width="9.28515625" style="1" customWidth="1"/>
    <col min="10503" max="10752" width="9.140625" style="1"/>
    <col min="10753" max="10753" width="2.7109375" style="1" customWidth="1"/>
    <col min="10754" max="10754" width="26.42578125" style="1" customWidth="1"/>
    <col min="10755" max="10755" width="18.85546875" style="1" customWidth="1"/>
    <col min="10756" max="10756" width="23.85546875" style="1" customWidth="1"/>
    <col min="10757" max="10757" width="12.7109375" style="1" customWidth="1"/>
    <col min="10758" max="10758" width="9.28515625" style="1" customWidth="1"/>
    <col min="10759" max="11008" width="9.140625" style="1"/>
    <col min="11009" max="11009" width="2.7109375" style="1" customWidth="1"/>
    <col min="11010" max="11010" width="26.42578125" style="1" customWidth="1"/>
    <col min="11011" max="11011" width="18.85546875" style="1" customWidth="1"/>
    <col min="11012" max="11012" width="23.85546875" style="1" customWidth="1"/>
    <col min="11013" max="11013" width="12.7109375" style="1" customWidth="1"/>
    <col min="11014" max="11014" width="9.28515625" style="1" customWidth="1"/>
    <col min="11015" max="11264" width="9.140625" style="1"/>
    <col min="11265" max="11265" width="2.7109375" style="1" customWidth="1"/>
    <col min="11266" max="11266" width="26.42578125" style="1" customWidth="1"/>
    <col min="11267" max="11267" width="18.85546875" style="1" customWidth="1"/>
    <col min="11268" max="11268" width="23.85546875" style="1" customWidth="1"/>
    <col min="11269" max="11269" width="12.7109375" style="1" customWidth="1"/>
    <col min="11270" max="11270" width="9.28515625" style="1" customWidth="1"/>
    <col min="11271" max="11520" width="9.140625" style="1"/>
    <col min="11521" max="11521" width="2.7109375" style="1" customWidth="1"/>
    <col min="11522" max="11522" width="26.42578125" style="1" customWidth="1"/>
    <col min="11523" max="11523" width="18.85546875" style="1" customWidth="1"/>
    <col min="11524" max="11524" width="23.85546875" style="1" customWidth="1"/>
    <col min="11525" max="11525" width="12.7109375" style="1" customWidth="1"/>
    <col min="11526" max="11526" width="9.28515625" style="1" customWidth="1"/>
    <col min="11527" max="11776" width="9.140625" style="1"/>
    <col min="11777" max="11777" width="2.7109375" style="1" customWidth="1"/>
    <col min="11778" max="11778" width="26.42578125" style="1" customWidth="1"/>
    <col min="11779" max="11779" width="18.85546875" style="1" customWidth="1"/>
    <col min="11780" max="11780" width="23.85546875" style="1" customWidth="1"/>
    <col min="11781" max="11781" width="12.7109375" style="1" customWidth="1"/>
    <col min="11782" max="11782" width="9.28515625" style="1" customWidth="1"/>
    <col min="11783" max="12032" width="9.140625" style="1"/>
    <col min="12033" max="12033" width="2.7109375" style="1" customWidth="1"/>
    <col min="12034" max="12034" width="26.42578125" style="1" customWidth="1"/>
    <col min="12035" max="12035" width="18.85546875" style="1" customWidth="1"/>
    <col min="12036" max="12036" width="23.85546875" style="1" customWidth="1"/>
    <col min="12037" max="12037" width="12.7109375" style="1" customWidth="1"/>
    <col min="12038" max="12038" width="9.28515625" style="1" customWidth="1"/>
    <col min="12039" max="12288" width="9.140625" style="1"/>
    <col min="12289" max="12289" width="2.7109375" style="1" customWidth="1"/>
    <col min="12290" max="12290" width="26.42578125" style="1" customWidth="1"/>
    <col min="12291" max="12291" width="18.85546875" style="1" customWidth="1"/>
    <col min="12292" max="12292" width="23.85546875" style="1" customWidth="1"/>
    <col min="12293" max="12293" width="12.7109375" style="1" customWidth="1"/>
    <col min="12294" max="12294" width="9.28515625" style="1" customWidth="1"/>
    <col min="12295" max="12544" width="9.140625" style="1"/>
    <col min="12545" max="12545" width="2.7109375" style="1" customWidth="1"/>
    <col min="12546" max="12546" width="26.42578125" style="1" customWidth="1"/>
    <col min="12547" max="12547" width="18.85546875" style="1" customWidth="1"/>
    <col min="12548" max="12548" width="23.85546875" style="1" customWidth="1"/>
    <col min="12549" max="12549" width="12.7109375" style="1" customWidth="1"/>
    <col min="12550" max="12550" width="9.28515625" style="1" customWidth="1"/>
    <col min="12551" max="12800" width="9.140625" style="1"/>
    <col min="12801" max="12801" width="2.7109375" style="1" customWidth="1"/>
    <col min="12802" max="12802" width="26.42578125" style="1" customWidth="1"/>
    <col min="12803" max="12803" width="18.85546875" style="1" customWidth="1"/>
    <col min="12804" max="12804" width="23.85546875" style="1" customWidth="1"/>
    <col min="12805" max="12805" width="12.7109375" style="1" customWidth="1"/>
    <col min="12806" max="12806" width="9.28515625" style="1" customWidth="1"/>
    <col min="12807" max="13056" width="9.140625" style="1"/>
    <col min="13057" max="13057" width="2.7109375" style="1" customWidth="1"/>
    <col min="13058" max="13058" width="26.42578125" style="1" customWidth="1"/>
    <col min="13059" max="13059" width="18.85546875" style="1" customWidth="1"/>
    <col min="13060" max="13060" width="23.85546875" style="1" customWidth="1"/>
    <col min="13061" max="13061" width="12.7109375" style="1" customWidth="1"/>
    <col min="13062" max="13062" width="9.28515625" style="1" customWidth="1"/>
    <col min="13063" max="13312" width="9.140625" style="1"/>
    <col min="13313" max="13313" width="2.7109375" style="1" customWidth="1"/>
    <col min="13314" max="13314" width="26.42578125" style="1" customWidth="1"/>
    <col min="13315" max="13315" width="18.85546875" style="1" customWidth="1"/>
    <col min="13316" max="13316" width="23.85546875" style="1" customWidth="1"/>
    <col min="13317" max="13317" width="12.7109375" style="1" customWidth="1"/>
    <col min="13318" max="13318" width="9.28515625" style="1" customWidth="1"/>
    <col min="13319" max="13568" width="9.140625" style="1"/>
    <col min="13569" max="13569" width="2.7109375" style="1" customWidth="1"/>
    <col min="13570" max="13570" width="26.42578125" style="1" customWidth="1"/>
    <col min="13571" max="13571" width="18.85546875" style="1" customWidth="1"/>
    <col min="13572" max="13572" width="23.85546875" style="1" customWidth="1"/>
    <col min="13573" max="13573" width="12.7109375" style="1" customWidth="1"/>
    <col min="13574" max="13574" width="9.28515625" style="1" customWidth="1"/>
    <col min="13575" max="13824" width="9.140625" style="1"/>
    <col min="13825" max="13825" width="2.7109375" style="1" customWidth="1"/>
    <col min="13826" max="13826" width="26.42578125" style="1" customWidth="1"/>
    <col min="13827" max="13827" width="18.85546875" style="1" customWidth="1"/>
    <col min="13828" max="13828" width="23.85546875" style="1" customWidth="1"/>
    <col min="13829" max="13829" width="12.7109375" style="1" customWidth="1"/>
    <col min="13830" max="13830" width="9.28515625" style="1" customWidth="1"/>
    <col min="13831" max="14080" width="9.140625" style="1"/>
    <col min="14081" max="14081" width="2.7109375" style="1" customWidth="1"/>
    <col min="14082" max="14082" width="26.42578125" style="1" customWidth="1"/>
    <col min="14083" max="14083" width="18.85546875" style="1" customWidth="1"/>
    <col min="14084" max="14084" width="23.85546875" style="1" customWidth="1"/>
    <col min="14085" max="14085" width="12.7109375" style="1" customWidth="1"/>
    <col min="14086" max="14086" width="9.28515625" style="1" customWidth="1"/>
    <col min="14087" max="14336" width="9.140625" style="1"/>
    <col min="14337" max="14337" width="2.7109375" style="1" customWidth="1"/>
    <col min="14338" max="14338" width="26.42578125" style="1" customWidth="1"/>
    <col min="14339" max="14339" width="18.85546875" style="1" customWidth="1"/>
    <col min="14340" max="14340" width="23.85546875" style="1" customWidth="1"/>
    <col min="14341" max="14341" width="12.7109375" style="1" customWidth="1"/>
    <col min="14342" max="14342" width="9.28515625" style="1" customWidth="1"/>
    <col min="14343" max="14592" width="9.140625" style="1"/>
    <col min="14593" max="14593" width="2.7109375" style="1" customWidth="1"/>
    <col min="14594" max="14594" width="26.42578125" style="1" customWidth="1"/>
    <col min="14595" max="14595" width="18.85546875" style="1" customWidth="1"/>
    <col min="14596" max="14596" width="23.85546875" style="1" customWidth="1"/>
    <col min="14597" max="14597" width="12.7109375" style="1" customWidth="1"/>
    <col min="14598" max="14598" width="9.28515625" style="1" customWidth="1"/>
    <col min="14599" max="14848" width="9.140625" style="1"/>
    <col min="14849" max="14849" width="2.7109375" style="1" customWidth="1"/>
    <col min="14850" max="14850" width="26.42578125" style="1" customWidth="1"/>
    <col min="14851" max="14851" width="18.85546875" style="1" customWidth="1"/>
    <col min="14852" max="14852" width="23.85546875" style="1" customWidth="1"/>
    <col min="14853" max="14853" width="12.7109375" style="1" customWidth="1"/>
    <col min="14854" max="14854" width="9.28515625" style="1" customWidth="1"/>
    <col min="14855" max="15104" width="9.140625" style="1"/>
    <col min="15105" max="15105" width="2.7109375" style="1" customWidth="1"/>
    <col min="15106" max="15106" width="26.42578125" style="1" customWidth="1"/>
    <col min="15107" max="15107" width="18.85546875" style="1" customWidth="1"/>
    <col min="15108" max="15108" width="23.85546875" style="1" customWidth="1"/>
    <col min="15109" max="15109" width="12.7109375" style="1" customWidth="1"/>
    <col min="15110" max="15110" width="9.28515625" style="1" customWidth="1"/>
    <col min="15111" max="15360" width="9.140625" style="1"/>
    <col min="15361" max="15361" width="2.7109375" style="1" customWidth="1"/>
    <col min="15362" max="15362" width="26.42578125" style="1" customWidth="1"/>
    <col min="15363" max="15363" width="18.85546875" style="1" customWidth="1"/>
    <col min="15364" max="15364" width="23.85546875" style="1" customWidth="1"/>
    <col min="15365" max="15365" width="12.7109375" style="1" customWidth="1"/>
    <col min="15366" max="15366" width="9.28515625" style="1" customWidth="1"/>
    <col min="15367" max="15616" width="9.140625" style="1"/>
    <col min="15617" max="15617" width="2.7109375" style="1" customWidth="1"/>
    <col min="15618" max="15618" width="26.42578125" style="1" customWidth="1"/>
    <col min="15619" max="15619" width="18.85546875" style="1" customWidth="1"/>
    <col min="15620" max="15620" width="23.85546875" style="1" customWidth="1"/>
    <col min="15621" max="15621" width="12.7109375" style="1" customWidth="1"/>
    <col min="15622" max="15622" width="9.28515625" style="1" customWidth="1"/>
    <col min="15623" max="15872" width="9.140625" style="1"/>
    <col min="15873" max="15873" width="2.7109375" style="1" customWidth="1"/>
    <col min="15874" max="15874" width="26.42578125" style="1" customWidth="1"/>
    <col min="15875" max="15875" width="18.85546875" style="1" customWidth="1"/>
    <col min="15876" max="15876" width="23.85546875" style="1" customWidth="1"/>
    <col min="15877" max="15877" width="12.7109375" style="1" customWidth="1"/>
    <col min="15878" max="15878" width="9.28515625" style="1" customWidth="1"/>
    <col min="15879" max="16128" width="9.140625" style="1"/>
    <col min="16129" max="16129" width="2.7109375" style="1" customWidth="1"/>
    <col min="16130" max="16130" width="26.42578125" style="1" customWidth="1"/>
    <col min="16131" max="16131" width="18.85546875" style="1" customWidth="1"/>
    <col min="16132" max="16132" width="23.85546875" style="1" customWidth="1"/>
    <col min="16133" max="16133" width="12.7109375" style="1" customWidth="1"/>
    <col min="16134" max="16134" width="9.28515625" style="1" customWidth="1"/>
    <col min="16135" max="16384" width="9.140625" style="1"/>
  </cols>
  <sheetData>
    <row r="1" spans="1:9" ht="30" customHeight="1" x14ac:dyDescent="0.2">
      <c r="A1" s="111" t="s">
        <v>15</v>
      </c>
      <c r="B1" s="111"/>
      <c r="C1" s="111"/>
      <c r="D1" s="111"/>
      <c r="E1" s="111"/>
      <c r="F1" s="65"/>
      <c r="G1" s="65"/>
      <c r="H1" s="65"/>
      <c r="I1" s="65"/>
    </row>
    <row r="2" spans="1:9" ht="30" customHeight="1" x14ac:dyDescent="0.2">
      <c r="A2" s="112" t="s">
        <v>73</v>
      </c>
      <c r="B2" s="112"/>
      <c r="C2" s="112"/>
      <c r="D2" s="112"/>
      <c r="E2" s="112"/>
      <c r="F2" s="65"/>
      <c r="G2" s="65"/>
      <c r="H2" s="65"/>
      <c r="I2" s="65"/>
    </row>
    <row r="3" spans="1:9" ht="101.25" customHeight="1" x14ac:dyDescent="0.2">
      <c r="A3" s="113"/>
      <c r="B3" s="115" t="s">
        <v>82</v>
      </c>
      <c r="C3" s="116"/>
      <c r="D3" s="110" t="s">
        <v>83</v>
      </c>
      <c r="E3" s="110"/>
      <c r="F3" s="65"/>
      <c r="G3" s="65"/>
      <c r="H3" s="65"/>
      <c r="I3" s="65"/>
    </row>
    <row r="4" spans="1:9" s="2" customFormat="1" ht="57" customHeight="1" x14ac:dyDescent="0.2">
      <c r="A4" s="114"/>
      <c r="B4" s="59" t="s">
        <v>84</v>
      </c>
      <c r="C4" s="58" t="s">
        <v>1</v>
      </c>
      <c r="D4" s="58" t="s">
        <v>89</v>
      </c>
      <c r="E4" s="58" t="s">
        <v>115</v>
      </c>
      <c r="F4" s="66"/>
      <c r="G4" s="66"/>
      <c r="H4" s="66"/>
      <c r="I4" s="66"/>
    </row>
    <row r="5" spans="1:9" ht="48.75" customHeight="1" x14ac:dyDescent="0.2">
      <c r="A5" s="54">
        <v>1</v>
      </c>
      <c r="B5" s="7" t="s">
        <v>101</v>
      </c>
      <c r="C5" s="54" t="s">
        <v>103</v>
      </c>
      <c r="D5" s="54" t="s">
        <v>16</v>
      </c>
      <c r="E5" s="9">
        <v>20969</v>
      </c>
      <c r="F5" s="75">
        <f>(8580+470*26.36)</f>
        <v>20969.199999999997</v>
      </c>
      <c r="G5" s="76"/>
      <c r="H5" s="65"/>
      <c r="I5" s="65"/>
    </row>
    <row r="6" spans="1:9" ht="36.75" customHeight="1" x14ac:dyDescent="0.2">
      <c r="A6" s="54">
        <v>2</v>
      </c>
      <c r="B6" s="7" t="s">
        <v>17</v>
      </c>
      <c r="C6" s="54" t="s">
        <v>18</v>
      </c>
      <c r="D6" s="54" t="s">
        <v>19</v>
      </c>
      <c r="E6" s="9">
        <v>40000</v>
      </c>
      <c r="F6" s="77">
        <f>80000*0.5</f>
        <v>40000</v>
      </c>
      <c r="G6" s="76"/>
      <c r="H6" s="65"/>
      <c r="I6" s="65"/>
    </row>
    <row r="7" spans="1:9" ht="23.25" customHeight="1" x14ac:dyDescent="0.2">
      <c r="A7" s="54">
        <v>3</v>
      </c>
      <c r="B7" s="7" t="s">
        <v>20</v>
      </c>
      <c r="C7" s="54" t="s">
        <v>21</v>
      </c>
      <c r="D7" s="27">
        <v>8.8999999999999996E-2</v>
      </c>
      <c r="E7" s="28">
        <v>1866</v>
      </c>
      <c r="F7" s="75">
        <f>E5*8.9%</f>
        <v>1866.2410000000002</v>
      </c>
      <c r="G7" s="76"/>
      <c r="H7" s="65"/>
      <c r="I7" s="65"/>
    </row>
    <row r="8" spans="1:9" ht="51" hidden="1" customHeight="1" x14ac:dyDescent="0.2">
      <c r="A8" s="29">
        <v>3</v>
      </c>
      <c r="B8" s="30" t="s">
        <v>22</v>
      </c>
      <c r="C8" s="54" t="s">
        <v>23</v>
      </c>
      <c r="D8" s="29" t="s">
        <v>24</v>
      </c>
      <c r="E8" s="31"/>
      <c r="F8" s="78"/>
      <c r="G8" s="76"/>
      <c r="H8" s="65"/>
      <c r="I8" s="65"/>
    </row>
    <row r="9" spans="1:9" ht="18" hidden="1" customHeight="1" x14ac:dyDescent="0.2">
      <c r="A9" s="32">
        <v>4</v>
      </c>
      <c r="B9" s="33" t="s">
        <v>75</v>
      </c>
      <c r="C9" s="54" t="s">
        <v>25</v>
      </c>
      <c r="D9" s="34" t="s">
        <v>76</v>
      </c>
      <c r="E9" s="31"/>
      <c r="F9" s="78"/>
      <c r="G9" s="76"/>
      <c r="H9" s="65"/>
      <c r="I9" s="65"/>
    </row>
    <row r="10" spans="1:9" ht="18.75" hidden="1" customHeight="1" x14ac:dyDescent="0.2">
      <c r="A10" s="35">
        <v>5</v>
      </c>
      <c r="B10" s="36" t="s">
        <v>77</v>
      </c>
      <c r="C10" s="37" t="s">
        <v>26</v>
      </c>
      <c r="D10" s="38" t="s">
        <v>78</v>
      </c>
      <c r="E10" s="31"/>
      <c r="F10" s="78"/>
      <c r="G10" s="76"/>
      <c r="H10" s="65"/>
      <c r="I10" s="65"/>
    </row>
    <row r="11" spans="1:9" ht="18.75" customHeight="1" x14ac:dyDescent="0.2">
      <c r="A11" s="54"/>
      <c r="B11" s="54"/>
      <c r="C11" s="54"/>
      <c r="D11" s="26" t="s">
        <v>27</v>
      </c>
      <c r="E11" s="9">
        <f>E5+E6+E7</f>
        <v>62835</v>
      </c>
      <c r="F11" s="79"/>
      <c r="G11" s="76"/>
      <c r="H11" s="65"/>
      <c r="I11" s="65"/>
    </row>
    <row r="12" spans="1:9" ht="21.75" customHeight="1" x14ac:dyDescent="0.2">
      <c r="A12" s="54"/>
      <c r="B12" s="54"/>
      <c r="C12" s="26"/>
      <c r="D12" s="26" t="s">
        <v>28</v>
      </c>
      <c r="E12" s="39">
        <f>E11*1.08</f>
        <v>67861.8</v>
      </c>
      <c r="F12" s="79"/>
      <c r="G12" s="76"/>
      <c r="H12" s="65"/>
      <c r="I12" s="65"/>
    </row>
    <row r="13" spans="1:9" ht="15" x14ac:dyDescent="0.2">
      <c r="A13" s="54"/>
      <c r="B13" s="54"/>
      <c r="C13" s="26"/>
      <c r="D13" s="51" t="s">
        <v>79</v>
      </c>
      <c r="E13" s="40">
        <f>SUM(E12*0.6)</f>
        <v>40717.08</v>
      </c>
      <c r="F13" s="80" t="e">
        <f>#REF!*0.6</f>
        <v>#REF!</v>
      </c>
      <c r="G13" s="65">
        <f>E13/3.92</f>
        <v>10387.010204081633</v>
      </c>
      <c r="H13" s="65"/>
      <c r="I13" s="65"/>
    </row>
    <row r="14" spans="1:9" ht="15" customHeight="1" x14ac:dyDescent="0.2">
      <c r="A14" s="15"/>
      <c r="B14" s="15"/>
      <c r="C14" s="16"/>
      <c r="D14" s="17"/>
      <c r="E14" s="18"/>
      <c r="F14" s="80"/>
      <c r="G14" s="65"/>
      <c r="H14" s="65"/>
      <c r="I14" s="65"/>
    </row>
    <row r="15" spans="1:9" s="98" customFormat="1" ht="15" customHeight="1" x14ac:dyDescent="0.25">
      <c r="A15" s="97" t="s">
        <v>112</v>
      </c>
      <c r="C15" s="97" t="s">
        <v>113</v>
      </c>
      <c r="D15" s="97"/>
      <c r="E15" s="97"/>
      <c r="F15" s="97"/>
      <c r="G15" s="97"/>
      <c r="H15" s="97"/>
    </row>
    <row r="16" spans="1:9" s="98" customFormat="1" ht="15" customHeight="1" x14ac:dyDescent="0.25">
      <c r="A16" s="97"/>
      <c r="C16" s="97"/>
      <c r="D16" s="97"/>
      <c r="E16" s="99"/>
      <c r="F16" s="97"/>
      <c r="G16" s="97"/>
      <c r="H16" s="97"/>
    </row>
    <row r="17" spans="1:8" s="98" customFormat="1" ht="15" customHeight="1" x14ac:dyDescent="0.25">
      <c r="A17" s="97" t="s">
        <v>114</v>
      </c>
      <c r="C17" s="97" t="s">
        <v>113</v>
      </c>
      <c r="D17" s="97"/>
      <c r="E17" s="100"/>
      <c r="F17" s="97"/>
      <c r="G17" s="97"/>
      <c r="H17" s="97"/>
    </row>
    <row r="18" spans="1:8" ht="15" customHeight="1" x14ac:dyDescent="0.2">
      <c r="G18" s="6">
        <f>E13+[7]аннулирован!E18+'[7]проект арочный Р (2)'!E18+'[7]проект арочный (3)'!E18</f>
        <v>519278.08000000002</v>
      </c>
    </row>
    <row r="19" spans="1:8" ht="15" customHeight="1" x14ac:dyDescent="0.2"/>
    <row r="20" spans="1:8" ht="15" customHeight="1" x14ac:dyDescent="0.2"/>
    <row r="21" spans="1:8" ht="15" customHeight="1" x14ac:dyDescent="0.2"/>
  </sheetData>
  <mergeCells count="5">
    <mergeCell ref="A1:E1"/>
    <mergeCell ref="A2:E2"/>
    <mergeCell ref="A3:A4"/>
    <mergeCell ref="B3:C3"/>
    <mergeCell ref="D3:E3"/>
  </mergeCells>
  <printOptions horizontalCentered="1"/>
  <pageMargins left="0.78740157480314965" right="0.78740157480314965" top="0.98425196850393704" bottom="0.19685039370078741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4"/>
  <sheetViews>
    <sheetView zoomScaleNormal="100" workbookViewId="0">
      <selection activeCell="E12" sqref="E12"/>
    </sheetView>
  </sheetViews>
  <sheetFormatPr defaultRowHeight="12.75" x14ac:dyDescent="0.2"/>
  <cols>
    <col min="1" max="1" width="2.7109375" style="1" customWidth="1"/>
    <col min="2" max="2" width="26.42578125" style="1" customWidth="1"/>
    <col min="3" max="3" width="18.85546875" style="1" customWidth="1"/>
    <col min="4" max="4" width="23.85546875" style="1" customWidth="1"/>
    <col min="5" max="5" width="21.42578125" style="1" customWidth="1"/>
    <col min="6" max="6" width="0.140625" style="1" customWidth="1"/>
    <col min="7" max="7" width="9.140625" style="1" hidden="1" customWidth="1"/>
    <col min="8" max="256" width="9.140625" style="1"/>
    <col min="257" max="257" width="2.7109375" style="1" customWidth="1"/>
    <col min="258" max="258" width="26.42578125" style="1" customWidth="1"/>
    <col min="259" max="259" width="18.85546875" style="1" customWidth="1"/>
    <col min="260" max="260" width="23.85546875" style="1" customWidth="1"/>
    <col min="261" max="261" width="12.7109375" style="1" customWidth="1"/>
    <col min="262" max="262" width="9.28515625" style="1" customWidth="1"/>
    <col min="263" max="512" width="9.140625" style="1"/>
    <col min="513" max="513" width="2.7109375" style="1" customWidth="1"/>
    <col min="514" max="514" width="26.42578125" style="1" customWidth="1"/>
    <col min="515" max="515" width="18.85546875" style="1" customWidth="1"/>
    <col min="516" max="516" width="23.85546875" style="1" customWidth="1"/>
    <col min="517" max="517" width="12.7109375" style="1" customWidth="1"/>
    <col min="518" max="518" width="9.28515625" style="1" customWidth="1"/>
    <col min="519" max="768" width="9.140625" style="1"/>
    <col min="769" max="769" width="2.7109375" style="1" customWidth="1"/>
    <col min="770" max="770" width="26.42578125" style="1" customWidth="1"/>
    <col min="771" max="771" width="18.85546875" style="1" customWidth="1"/>
    <col min="772" max="772" width="23.85546875" style="1" customWidth="1"/>
    <col min="773" max="773" width="12.7109375" style="1" customWidth="1"/>
    <col min="774" max="774" width="9.28515625" style="1" customWidth="1"/>
    <col min="775" max="1024" width="9.140625" style="1"/>
    <col min="1025" max="1025" width="2.7109375" style="1" customWidth="1"/>
    <col min="1026" max="1026" width="26.42578125" style="1" customWidth="1"/>
    <col min="1027" max="1027" width="18.85546875" style="1" customWidth="1"/>
    <col min="1028" max="1028" width="23.85546875" style="1" customWidth="1"/>
    <col min="1029" max="1029" width="12.7109375" style="1" customWidth="1"/>
    <col min="1030" max="1030" width="9.28515625" style="1" customWidth="1"/>
    <col min="1031" max="1280" width="9.140625" style="1"/>
    <col min="1281" max="1281" width="2.7109375" style="1" customWidth="1"/>
    <col min="1282" max="1282" width="26.42578125" style="1" customWidth="1"/>
    <col min="1283" max="1283" width="18.85546875" style="1" customWidth="1"/>
    <col min="1284" max="1284" width="23.85546875" style="1" customWidth="1"/>
    <col min="1285" max="1285" width="12.7109375" style="1" customWidth="1"/>
    <col min="1286" max="1286" width="9.28515625" style="1" customWidth="1"/>
    <col min="1287" max="1536" width="9.140625" style="1"/>
    <col min="1537" max="1537" width="2.7109375" style="1" customWidth="1"/>
    <col min="1538" max="1538" width="26.42578125" style="1" customWidth="1"/>
    <col min="1539" max="1539" width="18.85546875" style="1" customWidth="1"/>
    <col min="1540" max="1540" width="23.85546875" style="1" customWidth="1"/>
    <col min="1541" max="1541" width="12.7109375" style="1" customWidth="1"/>
    <col min="1542" max="1542" width="9.28515625" style="1" customWidth="1"/>
    <col min="1543" max="1792" width="9.140625" style="1"/>
    <col min="1793" max="1793" width="2.7109375" style="1" customWidth="1"/>
    <col min="1794" max="1794" width="26.42578125" style="1" customWidth="1"/>
    <col min="1795" max="1795" width="18.85546875" style="1" customWidth="1"/>
    <col min="1796" max="1796" width="23.85546875" style="1" customWidth="1"/>
    <col min="1797" max="1797" width="12.7109375" style="1" customWidth="1"/>
    <col min="1798" max="1798" width="9.28515625" style="1" customWidth="1"/>
    <col min="1799" max="2048" width="9.140625" style="1"/>
    <col min="2049" max="2049" width="2.7109375" style="1" customWidth="1"/>
    <col min="2050" max="2050" width="26.42578125" style="1" customWidth="1"/>
    <col min="2051" max="2051" width="18.85546875" style="1" customWidth="1"/>
    <col min="2052" max="2052" width="23.85546875" style="1" customWidth="1"/>
    <col min="2053" max="2053" width="12.7109375" style="1" customWidth="1"/>
    <col min="2054" max="2054" width="9.28515625" style="1" customWidth="1"/>
    <col min="2055" max="2304" width="9.140625" style="1"/>
    <col min="2305" max="2305" width="2.7109375" style="1" customWidth="1"/>
    <col min="2306" max="2306" width="26.42578125" style="1" customWidth="1"/>
    <col min="2307" max="2307" width="18.85546875" style="1" customWidth="1"/>
    <col min="2308" max="2308" width="23.85546875" style="1" customWidth="1"/>
    <col min="2309" max="2309" width="12.7109375" style="1" customWidth="1"/>
    <col min="2310" max="2310" width="9.28515625" style="1" customWidth="1"/>
    <col min="2311" max="2560" width="9.140625" style="1"/>
    <col min="2561" max="2561" width="2.7109375" style="1" customWidth="1"/>
    <col min="2562" max="2562" width="26.42578125" style="1" customWidth="1"/>
    <col min="2563" max="2563" width="18.85546875" style="1" customWidth="1"/>
    <col min="2564" max="2564" width="23.85546875" style="1" customWidth="1"/>
    <col min="2565" max="2565" width="12.7109375" style="1" customWidth="1"/>
    <col min="2566" max="2566" width="9.28515625" style="1" customWidth="1"/>
    <col min="2567" max="2816" width="9.140625" style="1"/>
    <col min="2817" max="2817" width="2.7109375" style="1" customWidth="1"/>
    <col min="2818" max="2818" width="26.42578125" style="1" customWidth="1"/>
    <col min="2819" max="2819" width="18.85546875" style="1" customWidth="1"/>
    <col min="2820" max="2820" width="23.85546875" style="1" customWidth="1"/>
    <col min="2821" max="2821" width="12.7109375" style="1" customWidth="1"/>
    <col min="2822" max="2822" width="9.28515625" style="1" customWidth="1"/>
    <col min="2823" max="3072" width="9.140625" style="1"/>
    <col min="3073" max="3073" width="2.7109375" style="1" customWidth="1"/>
    <col min="3074" max="3074" width="26.42578125" style="1" customWidth="1"/>
    <col min="3075" max="3075" width="18.85546875" style="1" customWidth="1"/>
    <col min="3076" max="3076" width="23.85546875" style="1" customWidth="1"/>
    <col min="3077" max="3077" width="12.7109375" style="1" customWidth="1"/>
    <col min="3078" max="3078" width="9.28515625" style="1" customWidth="1"/>
    <col min="3079" max="3328" width="9.140625" style="1"/>
    <col min="3329" max="3329" width="2.7109375" style="1" customWidth="1"/>
    <col min="3330" max="3330" width="26.42578125" style="1" customWidth="1"/>
    <col min="3331" max="3331" width="18.85546875" style="1" customWidth="1"/>
    <col min="3332" max="3332" width="23.85546875" style="1" customWidth="1"/>
    <col min="3333" max="3333" width="12.7109375" style="1" customWidth="1"/>
    <col min="3334" max="3334" width="9.28515625" style="1" customWidth="1"/>
    <col min="3335" max="3584" width="9.140625" style="1"/>
    <col min="3585" max="3585" width="2.7109375" style="1" customWidth="1"/>
    <col min="3586" max="3586" width="26.42578125" style="1" customWidth="1"/>
    <col min="3587" max="3587" width="18.85546875" style="1" customWidth="1"/>
    <col min="3588" max="3588" width="23.85546875" style="1" customWidth="1"/>
    <col min="3589" max="3589" width="12.7109375" style="1" customWidth="1"/>
    <col min="3590" max="3590" width="9.28515625" style="1" customWidth="1"/>
    <col min="3591" max="3840" width="9.140625" style="1"/>
    <col min="3841" max="3841" width="2.7109375" style="1" customWidth="1"/>
    <col min="3842" max="3842" width="26.42578125" style="1" customWidth="1"/>
    <col min="3843" max="3843" width="18.85546875" style="1" customWidth="1"/>
    <col min="3844" max="3844" width="23.85546875" style="1" customWidth="1"/>
    <col min="3845" max="3845" width="12.7109375" style="1" customWidth="1"/>
    <col min="3846" max="3846" width="9.28515625" style="1" customWidth="1"/>
    <col min="3847" max="4096" width="9.140625" style="1"/>
    <col min="4097" max="4097" width="2.7109375" style="1" customWidth="1"/>
    <col min="4098" max="4098" width="26.42578125" style="1" customWidth="1"/>
    <col min="4099" max="4099" width="18.85546875" style="1" customWidth="1"/>
    <col min="4100" max="4100" width="23.85546875" style="1" customWidth="1"/>
    <col min="4101" max="4101" width="12.7109375" style="1" customWidth="1"/>
    <col min="4102" max="4102" width="9.28515625" style="1" customWidth="1"/>
    <col min="4103" max="4352" width="9.140625" style="1"/>
    <col min="4353" max="4353" width="2.7109375" style="1" customWidth="1"/>
    <col min="4354" max="4354" width="26.42578125" style="1" customWidth="1"/>
    <col min="4355" max="4355" width="18.85546875" style="1" customWidth="1"/>
    <col min="4356" max="4356" width="23.85546875" style="1" customWidth="1"/>
    <col min="4357" max="4357" width="12.7109375" style="1" customWidth="1"/>
    <col min="4358" max="4358" width="9.28515625" style="1" customWidth="1"/>
    <col min="4359" max="4608" width="9.140625" style="1"/>
    <col min="4609" max="4609" width="2.7109375" style="1" customWidth="1"/>
    <col min="4610" max="4610" width="26.42578125" style="1" customWidth="1"/>
    <col min="4611" max="4611" width="18.85546875" style="1" customWidth="1"/>
    <col min="4612" max="4612" width="23.85546875" style="1" customWidth="1"/>
    <col min="4613" max="4613" width="12.7109375" style="1" customWidth="1"/>
    <col min="4614" max="4614" width="9.28515625" style="1" customWidth="1"/>
    <col min="4615" max="4864" width="9.140625" style="1"/>
    <col min="4865" max="4865" width="2.7109375" style="1" customWidth="1"/>
    <col min="4866" max="4866" width="26.42578125" style="1" customWidth="1"/>
    <col min="4867" max="4867" width="18.85546875" style="1" customWidth="1"/>
    <col min="4868" max="4868" width="23.85546875" style="1" customWidth="1"/>
    <col min="4869" max="4869" width="12.7109375" style="1" customWidth="1"/>
    <col min="4870" max="4870" width="9.28515625" style="1" customWidth="1"/>
    <col min="4871" max="5120" width="9.140625" style="1"/>
    <col min="5121" max="5121" width="2.7109375" style="1" customWidth="1"/>
    <col min="5122" max="5122" width="26.42578125" style="1" customWidth="1"/>
    <col min="5123" max="5123" width="18.85546875" style="1" customWidth="1"/>
    <col min="5124" max="5124" width="23.85546875" style="1" customWidth="1"/>
    <col min="5125" max="5125" width="12.7109375" style="1" customWidth="1"/>
    <col min="5126" max="5126" width="9.28515625" style="1" customWidth="1"/>
    <col min="5127" max="5376" width="9.140625" style="1"/>
    <col min="5377" max="5377" width="2.7109375" style="1" customWidth="1"/>
    <col min="5378" max="5378" width="26.42578125" style="1" customWidth="1"/>
    <col min="5379" max="5379" width="18.85546875" style="1" customWidth="1"/>
    <col min="5380" max="5380" width="23.85546875" style="1" customWidth="1"/>
    <col min="5381" max="5381" width="12.7109375" style="1" customWidth="1"/>
    <col min="5382" max="5382" width="9.28515625" style="1" customWidth="1"/>
    <col min="5383" max="5632" width="9.140625" style="1"/>
    <col min="5633" max="5633" width="2.7109375" style="1" customWidth="1"/>
    <col min="5634" max="5634" width="26.42578125" style="1" customWidth="1"/>
    <col min="5635" max="5635" width="18.85546875" style="1" customWidth="1"/>
    <col min="5636" max="5636" width="23.85546875" style="1" customWidth="1"/>
    <col min="5637" max="5637" width="12.7109375" style="1" customWidth="1"/>
    <col min="5638" max="5638" width="9.28515625" style="1" customWidth="1"/>
    <col min="5639" max="5888" width="9.140625" style="1"/>
    <col min="5889" max="5889" width="2.7109375" style="1" customWidth="1"/>
    <col min="5890" max="5890" width="26.42578125" style="1" customWidth="1"/>
    <col min="5891" max="5891" width="18.85546875" style="1" customWidth="1"/>
    <col min="5892" max="5892" width="23.85546875" style="1" customWidth="1"/>
    <col min="5893" max="5893" width="12.7109375" style="1" customWidth="1"/>
    <col min="5894" max="5894" width="9.28515625" style="1" customWidth="1"/>
    <col min="5895" max="6144" width="9.140625" style="1"/>
    <col min="6145" max="6145" width="2.7109375" style="1" customWidth="1"/>
    <col min="6146" max="6146" width="26.42578125" style="1" customWidth="1"/>
    <col min="6147" max="6147" width="18.85546875" style="1" customWidth="1"/>
    <col min="6148" max="6148" width="23.85546875" style="1" customWidth="1"/>
    <col min="6149" max="6149" width="12.7109375" style="1" customWidth="1"/>
    <col min="6150" max="6150" width="9.28515625" style="1" customWidth="1"/>
    <col min="6151" max="6400" width="9.140625" style="1"/>
    <col min="6401" max="6401" width="2.7109375" style="1" customWidth="1"/>
    <col min="6402" max="6402" width="26.42578125" style="1" customWidth="1"/>
    <col min="6403" max="6403" width="18.85546875" style="1" customWidth="1"/>
    <col min="6404" max="6404" width="23.85546875" style="1" customWidth="1"/>
    <col min="6405" max="6405" width="12.7109375" style="1" customWidth="1"/>
    <col min="6406" max="6406" width="9.28515625" style="1" customWidth="1"/>
    <col min="6407" max="6656" width="9.140625" style="1"/>
    <col min="6657" max="6657" width="2.7109375" style="1" customWidth="1"/>
    <col min="6658" max="6658" width="26.42578125" style="1" customWidth="1"/>
    <col min="6659" max="6659" width="18.85546875" style="1" customWidth="1"/>
    <col min="6660" max="6660" width="23.85546875" style="1" customWidth="1"/>
    <col min="6661" max="6661" width="12.7109375" style="1" customWidth="1"/>
    <col min="6662" max="6662" width="9.28515625" style="1" customWidth="1"/>
    <col min="6663" max="6912" width="9.140625" style="1"/>
    <col min="6913" max="6913" width="2.7109375" style="1" customWidth="1"/>
    <col min="6914" max="6914" width="26.42578125" style="1" customWidth="1"/>
    <col min="6915" max="6915" width="18.85546875" style="1" customWidth="1"/>
    <col min="6916" max="6916" width="23.85546875" style="1" customWidth="1"/>
    <col min="6917" max="6917" width="12.7109375" style="1" customWidth="1"/>
    <col min="6918" max="6918" width="9.28515625" style="1" customWidth="1"/>
    <col min="6919" max="7168" width="9.140625" style="1"/>
    <col min="7169" max="7169" width="2.7109375" style="1" customWidth="1"/>
    <col min="7170" max="7170" width="26.42578125" style="1" customWidth="1"/>
    <col min="7171" max="7171" width="18.85546875" style="1" customWidth="1"/>
    <col min="7172" max="7172" width="23.85546875" style="1" customWidth="1"/>
    <col min="7173" max="7173" width="12.7109375" style="1" customWidth="1"/>
    <col min="7174" max="7174" width="9.28515625" style="1" customWidth="1"/>
    <col min="7175" max="7424" width="9.140625" style="1"/>
    <col min="7425" max="7425" width="2.7109375" style="1" customWidth="1"/>
    <col min="7426" max="7426" width="26.42578125" style="1" customWidth="1"/>
    <col min="7427" max="7427" width="18.85546875" style="1" customWidth="1"/>
    <col min="7428" max="7428" width="23.85546875" style="1" customWidth="1"/>
    <col min="7429" max="7429" width="12.7109375" style="1" customWidth="1"/>
    <col min="7430" max="7430" width="9.28515625" style="1" customWidth="1"/>
    <col min="7431" max="7680" width="9.140625" style="1"/>
    <col min="7681" max="7681" width="2.7109375" style="1" customWidth="1"/>
    <col min="7682" max="7682" width="26.42578125" style="1" customWidth="1"/>
    <col min="7683" max="7683" width="18.85546875" style="1" customWidth="1"/>
    <col min="7684" max="7684" width="23.85546875" style="1" customWidth="1"/>
    <col min="7685" max="7685" width="12.7109375" style="1" customWidth="1"/>
    <col min="7686" max="7686" width="9.28515625" style="1" customWidth="1"/>
    <col min="7687" max="7936" width="9.140625" style="1"/>
    <col min="7937" max="7937" width="2.7109375" style="1" customWidth="1"/>
    <col min="7938" max="7938" width="26.42578125" style="1" customWidth="1"/>
    <col min="7939" max="7939" width="18.85546875" style="1" customWidth="1"/>
    <col min="7940" max="7940" width="23.85546875" style="1" customWidth="1"/>
    <col min="7941" max="7941" width="12.7109375" style="1" customWidth="1"/>
    <col min="7942" max="7942" width="9.28515625" style="1" customWidth="1"/>
    <col min="7943" max="8192" width="9.140625" style="1"/>
    <col min="8193" max="8193" width="2.7109375" style="1" customWidth="1"/>
    <col min="8194" max="8194" width="26.42578125" style="1" customWidth="1"/>
    <col min="8195" max="8195" width="18.85546875" style="1" customWidth="1"/>
    <col min="8196" max="8196" width="23.85546875" style="1" customWidth="1"/>
    <col min="8197" max="8197" width="12.7109375" style="1" customWidth="1"/>
    <col min="8198" max="8198" width="9.28515625" style="1" customWidth="1"/>
    <col min="8199" max="8448" width="9.140625" style="1"/>
    <col min="8449" max="8449" width="2.7109375" style="1" customWidth="1"/>
    <col min="8450" max="8450" width="26.42578125" style="1" customWidth="1"/>
    <col min="8451" max="8451" width="18.85546875" style="1" customWidth="1"/>
    <col min="8452" max="8452" width="23.85546875" style="1" customWidth="1"/>
    <col min="8453" max="8453" width="12.7109375" style="1" customWidth="1"/>
    <col min="8454" max="8454" width="9.28515625" style="1" customWidth="1"/>
    <col min="8455" max="8704" width="9.140625" style="1"/>
    <col min="8705" max="8705" width="2.7109375" style="1" customWidth="1"/>
    <col min="8706" max="8706" width="26.42578125" style="1" customWidth="1"/>
    <col min="8707" max="8707" width="18.85546875" style="1" customWidth="1"/>
    <col min="8708" max="8708" width="23.85546875" style="1" customWidth="1"/>
    <col min="8709" max="8709" width="12.7109375" style="1" customWidth="1"/>
    <col min="8710" max="8710" width="9.28515625" style="1" customWidth="1"/>
    <col min="8711" max="8960" width="9.140625" style="1"/>
    <col min="8961" max="8961" width="2.7109375" style="1" customWidth="1"/>
    <col min="8962" max="8962" width="26.42578125" style="1" customWidth="1"/>
    <col min="8963" max="8963" width="18.85546875" style="1" customWidth="1"/>
    <col min="8964" max="8964" width="23.85546875" style="1" customWidth="1"/>
    <col min="8965" max="8965" width="12.7109375" style="1" customWidth="1"/>
    <col min="8966" max="8966" width="9.28515625" style="1" customWidth="1"/>
    <col min="8967" max="9216" width="9.140625" style="1"/>
    <col min="9217" max="9217" width="2.7109375" style="1" customWidth="1"/>
    <col min="9218" max="9218" width="26.42578125" style="1" customWidth="1"/>
    <col min="9219" max="9219" width="18.85546875" style="1" customWidth="1"/>
    <col min="9220" max="9220" width="23.85546875" style="1" customWidth="1"/>
    <col min="9221" max="9221" width="12.7109375" style="1" customWidth="1"/>
    <col min="9222" max="9222" width="9.28515625" style="1" customWidth="1"/>
    <col min="9223" max="9472" width="9.140625" style="1"/>
    <col min="9473" max="9473" width="2.7109375" style="1" customWidth="1"/>
    <col min="9474" max="9474" width="26.42578125" style="1" customWidth="1"/>
    <col min="9475" max="9475" width="18.85546875" style="1" customWidth="1"/>
    <col min="9476" max="9476" width="23.85546875" style="1" customWidth="1"/>
    <col min="9477" max="9477" width="12.7109375" style="1" customWidth="1"/>
    <col min="9478" max="9478" width="9.28515625" style="1" customWidth="1"/>
    <col min="9479" max="9728" width="9.140625" style="1"/>
    <col min="9729" max="9729" width="2.7109375" style="1" customWidth="1"/>
    <col min="9730" max="9730" width="26.42578125" style="1" customWidth="1"/>
    <col min="9731" max="9731" width="18.85546875" style="1" customWidth="1"/>
    <col min="9732" max="9732" width="23.85546875" style="1" customWidth="1"/>
    <col min="9733" max="9733" width="12.7109375" style="1" customWidth="1"/>
    <col min="9734" max="9734" width="9.28515625" style="1" customWidth="1"/>
    <col min="9735" max="9984" width="9.140625" style="1"/>
    <col min="9985" max="9985" width="2.7109375" style="1" customWidth="1"/>
    <col min="9986" max="9986" width="26.42578125" style="1" customWidth="1"/>
    <col min="9987" max="9987" width="18.85546875" style="1" customWidth="1"/>
    <col min="9988" max="9988" width="23.85546875" style="1" customWidth="1"/>
    <col min="9989" max="9989" width="12.7109375" style="1" customWidth="1"/>
    <col min="9990" max="9990" width="9.28515625" style="1" customWidth="1"/>
    <col min="9991" max="10240" width="9.140625" style="1"/>
    <col min="10241" max="10241" width="2.7109375" style="1" customWidth="1"/>
    <col min="10242" max="10242" width="26.42578125" style="1" customWidth="1"/>
    <col min="10243" max="10243" width="18.85546875" style="1" customWidth="1"/>
    <col min="10244" max="10244" width="23.85546875" style="1" customWidth="1"/>
    <col min="10245" max="10245" width="12.7109375" style="1" customWidth="1"/>
    <col min="10246" max="10246" width="9.28515625" style="1" customWidth="1"/>
    <col min="10247" max="10496" width="9.140625" style="1"/>
    <col min="10497" max="10497" width="2.7109375" style="1" customWidth="1"/>
    <col min="10498" max="10498" width="26.42578125" style="1" customWidth="1"/>
    <col min="10499" max="10499" width="18.85546875" style="1" customWidth="1"/>
    <col min="10500" max="10500" width="23.85546875" style="1" customWidth="1"/>
    <col min="10501" max="10501" width="12.7109375" style="1" customWidth="1"/>
    <col min="10502" max="10502" width="9.28515625" style="1" customWidth="1"/>
    <col min="10503" max="10752" width="9.140625" style="1"/>
    <col min="10753" max="10753" width="2.7109375" style="1" customWidth="1"/>
    <col min="10754" max="10754" width="26.42578125" style="1" customWidth="1"/>
    <col min="10755" max="10755" width="18.85546875" style="1" customWidth="1"/>
    <col min="10756" max="10756" width="23.85546875" style="1" customWidth="1"/>
    <col min="10757" max="10757" width="12.7109375" style="1" customWidth="1"/>
    <col min="10758" max="10758" width="9.28515625" style="1" customWidth="1"/>
    <col min="10759" max="11008" width="9.140625" style="1"/>
    <col min="11009" max="11009" width="2.7109375" style="1" customWidth="1"/>
    <col min="11010" max="11010" width="26.42578125" style="1" customWidth="1"/>
    <col min="11011" max="11011" width="18.85546875" style="1" customWidth="1"/>
    <col min="11012" max="11012" width="23.85546875" style="1" customWidth="1"/>
    <col min="11013" max="11013" width="12.7109375" style="1" customWidth="1"/>
    <col min="11014" max="11014" width="9.28515625" style="1" customWidth="1"/>
    <col min="11015" max="11264" width="9.140625" style="1"/>
    <col min="11265" max="11265" width="2.7109375" style="1" customWidth="1"/>
    <col min="11266" max="11266" width="26.42578125" style="1" customWidth="1"/>
    <col min="11267" max="11267" width="18.85546875" style="1" customWidth="1"/>
    <col min="11268" max="11268" width="23.85546875" style="1" customWidth="1"/>
    <col min="11269" max="11269" width="12.7109375" style="1" customWidth="1"/>
    <col min="11270" max="11270" width="9.28515625" style="1" customWidth="1"/>
    <col min="11271" max="11520" width="9.140625" style="1"/>
    <col min="11521" max="11521" width="2.7109375" style="1" customWidth="1"/>
    <col min="11522" max="11522" width="26.42578125" style="1" customWidth="1"/>
    <col min="11523" max="11523" width="18.85546875" style="1" customWidth="1"/>
    <col min="11524" max="11524" width="23.85546875" style="1" customWidth="1"/>
    <col min="11525" max="11525" width="12.7109375" style="1" customWidth="1"/>
    <col min="11526" max="11526" width="9.28515625" style="1" customWidth="1"/>
    <col min="11527" max="11776" width="9.140625" style="1"/>
    <col min="11777" max="11777" width="2.7109375" style="1" customWidth="1"/>
    <col min="11778" max="11778" width="26.42578125" style="1" customWidth="1"/>
    <col min="11779" max="11779" width="18.85546875" style="1" customWidth="1"/>
    <col min="11780" max="11780" width="23.85546875" style="1" customWidth="1"/>
    <col min="11781" max="11781" width="12.7109375" style="1" customWidth="1"/>
    <col min="11782" max="11782" width="9.28515625" style="1" customWidth="1"/>
    <col min="11783" max="12032" width="9.140625" style="1"/>
    <col min="12033" max="12033" width="2.7109375" style="1" customWidth="1"/>
    <col min="12034" max="12034" width="26.42578125" style="1" customWidth="1"/>
    <col min="12035" max="12035" width="18.85546875" style="1" customWidth="1"/>
    <col min="12036" max="12036" width="23.85546875" style="1" customWidth="1"/>
    <col min="12037" max="12037" width="12.7109375" style="1" customWidth="1"/>
    <col min="12038" max="12038" width="9.28515625" style="1" customWidth="1"/>
    <col min="12039" max="12288" width="9.140625" style="1"/>
    <col min="12289" max="12289" width="2.7109375" style="1" customWidth="1"/>
    <col min="12290" max="12290" width="26.42578125" style="1" customWidth="1"/>
    <col min="12291" max="12291" width="18.85546875" style="1" customWidth="1"/>
    <col min="12292" max="12292" width="23.85546875" style="1" customWidth="1"/>
    <col min="12293" max="12293" width="12.7109375" style="1" customWidth="1"/>
    <col min="12294" max="12294" width="9.28515625" style="1" customWidth="1"/>
    <col min="12295" max="12544" width="9.140625" style="1"/>
    <col min="12545" max="12545" width="2.7109375" style="1" customWidth="1"/>
    <col min="12546" max="12546" width="26.42578125" style="1" customWidth="1"/>
    <col min="12547" max="12547" width="18.85546875" style="1" customWidth="1"/>
    <col min="12548" max="12548" width="23.85546875" style="1" customWidth="1"/>
    <col min="12549" max="12549" width="12.7109375" style="1" customWidth="1"/>
    <col min="12550" max="12550" width="9.28515625" style="1" customWidth="1"/>
    <col min="12551" max="12800" width="9.140625" style="1"/>
    <col min="12801" max="12801" width="2.7109375" style="1" customWidth="1"/>
    <col min="12802" max="12802" width="26.42578125" style="1" customWidth="1"/>
    <col min="12803" max="12803" width="18.85546875" style="1" customWidth="1"/>
    <col min="12804" max="12804" width="23.85546875" style="1" customWidth="1"/>
    <col min="12805" max="12805" width="12.7109375" style="1" customWidth="1"/>
    <col min="12806" max="12806" width="9.28515625" style="1" customWidth="1"/>
    <col min="12807" max="13056" width="9.140625" style="1"/>
    <col min="13057" max="13057" width="2.7109375" style="1" customWidth="1"/>
    <col min="13058" max="13058" width="26.42578125" style="1" customWidth="1"/>
    <col min="13059" max="13059" width="18.85546875" style="1" customWidth="1"/>
    <col min="13060" max="13060" width="23.85546875" style="1" customWidth="1"/>
    <col min="13061" max="13061" width="12.7109375" style="1" customWidth="1"/>
    <col min="13062" max="13062" width="9.28515625" style="1" customWidth="1"/>
    <col min="13063" max="13312" width="9.140625" style="1"/>
    <col min="13313" max="13313" width="2.7109375" style="1" customWidth="1"/>
    <col min="13314" max="13314" width="26.42578125" style="1" customWidth="1"/>
    <col min="13315" max="13315" width="18.85546875" style="1" customWidth="1"/>
    <col min="13316" max="13316" width="23.85546875" style="1" customWidth="1"/>
    <col min="13317" max="13317" width="12.7109375" style="1" customWidth="1"/>
    <col min="13318" max="13318" width="9.28515625" style="1" customWidth="1"/>
    <col min="13319" max="13568" width="9.140625" style="1"/>
    <col min="13569" max="13569" width="2.7109375" style="1" customWidth="1"/>
    <col min="13570" max="13570" width="26.42578125" style="1" customWidth="1"/>
    <col min="13571" max="13571" width="18.85546875" style="1" customWidth="1"/>
    <col min="13572" max="13572" width="23.85546875" style="1" customWidth="1"/>
    <col min="13573" max="13573" width="12.7109375" style="1" customWidth="1"/>
    <col min="13574" max="13574" width="9.28515625" style="1" customWidth="1"/>
    <col min="13575" max="13824" width="9.140625" style="1"/>
    <col min="13825" max="13825" width="2.7109375" style="1" customWidth="1"/>
    <col min="13826" max="13826" width="26.42578125" style="1" customWidth="1"/>
    <col min="13827" max="13827" width="18.85546875" style="1" customWidth="1"/>
    <col min="13828" max="13828" width="23.85546875" style="1" customWidth="1"/>
    <col min="13829" max="13829" width="12.7109375" style="1" customWidth="1"/>
    <col min="13830" max="13830" width="9.28515625" style="1" customWidth="1"/>
    <col min="13831" max="14080" width="9.140625" style="1"/>
    <col min="14081" max="14081" width="2.7109375" style="1" customWidth="1"/>
    <col min="14082" max="14082" width="26.42578125" style="1" customWidth="1"/>
    <col min="14083" max="14083" width="18.85546875" style="1" customWidth="1"/>
    <col min="14084" max="14084" width="23.85546875" style="1" customWidth="1"/>
    <col min="14085" max="14085" width="12.7109375" style="1" customWidth="1"/>
    <col min="14086" max="14086" width="9.28515625" style="1" customWidth="1"/>
    <col min="14087" max="14336" width="9.140625" style="1"/>
    <col min="14337" max="14337" width="2.7109375" style="1" customWidth="1"/>
    <col min="14338" max="14338" width="26.42578125" style="1" customWidth="1"/>
    <col min="14339" max="14339" width="18.85546875" style="1" customWidth="1"/>
    <col min="14340" max="14340" width="23.85546875" style="1" customWidth="1"/>
    <col min="14341" max="14341" width="12.7109375" style="1" customWidth="1"/>
    <col min="14342" max="14342" width="9.28515625" style="1" customWidth="1"/>
    <col min="14343" max="14592" width="9.140625" style="1"/>
    <col min="14593" max="14593" width="2.7109375" style="1" customWidth="1"/>
    <col min="14594" max="14594" width="26.42578125" style="1" customWidth="1"/>
    <col min="14595" max="14595" width="18.85546875" style="1" customWidth="1"/>
    <col min="14596" max="14596" width="23.85546875" style="1" customWidth="1"/>
    <col min="14597" max="14597" width="12.7109375" style="1" customWidth="1"/>
    <col min="14598" max="14598" width="9.28515625" style="1" customWidth="1"/>
    <col min="14599" max="14848" width="9.140625" style="1"/>
    <col min="14849" max="14849" width="2.7109375" style="1" customWidth="1"/>
    <col min="14850" max="14850" width="26.42578125" style="1" customWidth="1"/>
    <col min="14851" max="14851" width="18.85546875" style="1" customWidth="1"/>
    <col min="14852" max="14852" width="23.85546875" style="1" customWidth="1"/>
    <col min="14853" max="14853" width="12.7109375" style="1" customWidth="1"/>
    <col min="14854" max="14854" width="9.28515625" style="1" customWidth="1"/>
    <col min="14855" max="15104" width="9.140625" style="1"/>
    <col min="15105" max="15105" width="2.7109375" style="1" customWidth="1"/>
    <col min="15106" max="15106" width="26.42578125" style="1" customWidth="1"/>
    <col min="15107" max="15107" width="18.85546875" style="1" customWidth="1"/>
    <col min="15108" max="15108" width="23.85546875" style="1" customWidth="1"/>
    <col min="15109" max="15109" width="12.7109375" style="1" customWidth="1"/>
    <col min="15110" max="15110" width="9.28515625" style="1" customWidth="1"/>
    <col min="15111" max="15360" width="9.140625" style="1"/>
    <col min="15361" max="15361" width="2.7109375" style="1" customWidth="1"/>
    <col min="15362" max="15362" width="26.42578125" style="1" customWidth="1"/>
    <col min="15363" max="15363" width="18.85546875" style="1" customWidth="1"/>
    <col min="15364" max="15364" width="23.85546875" style="1" customWidth="1"/>
    <col min="15365" max="15365" width="12.7109375" style="1" customWidth="1"/>
    <col min="15366" max="15366" width="9.28515625" style="1" customWidth="1"/>
    <col min="15367" max="15616" width="9.140625" style="1"/>
    <col min="15617" max="15617" width="2.7109375" style="1" customWidth="1"/>
    <col min="15618" max="15618" width="26.42578125" style="1" customWidth="1"/>
    <col min="15619" max="15619" width="18.85546875" style="1" customWidth="1"/>
    <col min="15620" max="15620" width="23.85546875" style="1" customWidth="1"/>
    <col min="15621" max="15621" width="12.7109375" style="1" customWidth="1"/>
    <col min="15622" max="15622" width="9.28515625" style="1" customWidth="1"/>
    <col min="15623" max="15872" width="9.140625" style="1"/>
    <col min="15873" max="15873" width="2.7109375" style="1" customWidth="1"/>
    <col min="15874" max="15874" width="26.42578125" style="1" customWidth="1"/>
    <col min="15875" max="15875" width="18.85546875" style="1" customWidth="1"/>
    <col min="15876" max="15876" width="23.85546875" style="1" customWidth="1"/>
    <col min="15877" max="15877" width="12.7109375" style="1" customWidth="1"/>
    <col min="15878" max="15878" width="9.28515625" style="1" customWidth="1"/>
    <col min="15879" max="16128" width="9.140625" style="1"/>
    <col min="16129" max="16129" width="2.7109375" style="1" customWidth="1"/>
    <col min="16130" max="16130" width="26.42578125" style="1" customWidth="1"/>
    <col min="16131" max="16131" width="18.85546875" style="1" customWidth="1"/>
    <col min="16132" max="16132" width="23.85546875" style="1" customWidth="1"/>
    <col min="16133" max="16133" width="12.7109375" style="1" customWidth="1"/>
    <col min="16134" max="16134" width="9.28515625" style="1" customWidth="1"/>
    <col min="16135" max="16384" width="9.140625" style="1"/>
  </cols>
  <sheetData>
    <row r="1" spans="1:9" ht="30" customHeight="1" x14ac:dyDescent="0.2">
      <c r="A1" s="111" t="s">
        <v>30</v>
      </c>
      <c r="B1" s="111"/>
      <c r="C1" s="111"/>
      <c r="D1" s="111"/>
      <c r="E1" s="111"/>
      <c r="F1" s="65"/>
      <c r="G1" s="65"/>
      <c r="H1" s="65"/>
      <c r="I1" s="65"/>
    </row>
    <row r="2" spans="1:9" ht="30" customHeight="1" x14ac:dyDescent="0.2">
      <c r="A2" s="112" t="s">
        <v>73</v>
      </c>
      <c r="B2" s="112"/>
      <c r="C2" s="112"/>
      <c r="D2" s="112"/>
      <c r="E2" s="112"/>
      <c r="F2" s="65"/>
      <c r="G2" s="65"/>
      <c r="H2" s="65"/>
      <c r="I2" s="65"/>
    </row>
    <row r="3" spans="1:9" ht="78.75" customHeight="1" x14ac:dyDescent="0.2">
      <c r="A3" s="113"/>
      <c r="B3" s="115" t="s">
        <v>82</v>
      </c>
      <c r="C3" s="116"/>
      <c r="D3" s="110" t="s">
        <v>83</v>
      </c>
      <c r="E3" s="110"/>
      <c r="F3" s="65"/>
      <c r="G3" s="65"/>
      <c r="H3" s="65"/>
      <c r="I3" s="65"/>
    </row>
    <row r="4" spans="1:9" s="2" customFormat="1" ht="57" customHeight="1" x14ac:dyDescent="0.2">
      <c r="A4" s="114"/>
      <c r="B4" s="59" t="s">
        <v>84</v>
      </c>
      <c r="C4" s="58" t="s">
        <v>1</v>
      </c>
      <c r="D4" s="58" t="s">
        <v>89</v>
      </c>
      <c r="E4" s="58" t="s">
        <v>115</v>
      </c>
      <c r="F4" s="66"/>
      <c r="G4" s="66"/>
      <c r="H4" s="66"/>
      <c r="I4" s="66"/>
    </row>
    <row r="5" spans="1:9" ht="48.75" customHeight="1" x14ac:dyDescent="0.2">
      <c r="A5" s="54">
        <v>1</v>
      </c>
      <c r="B5" s="7" t="s">
        <v>102</v>
      </c>
      <c r="C5" s="54" t="s">
        <v>103</v>
      </c>
      <c r="D5" s="54" t="s">
        <v>31</v>
      </c>
      <c r="E5" s="9">
        <v>19061</v>
      </c>
      <c r="F5" s="77">
        <f>(8580+470*22.3)</f>
        <v>19061</v>
      </c>
      <c r="G5" s="76"/>
      <c r="H5" s="65"/>
      <c r="I5" s="65"/>
    </row>
    <row r="6" spans="1:9" ht="36.75" customHeight="1" x14ac:dyDescent="0.2">
      <c r="A6" s="54">
        <v>2</v>
      </c>
      <c r="B6" s="7" t="s">
        <v>17</v>
      </c>
      <c r="C6" s="54" t="s">
        <v>18</v>
      </c>
      <c r="D6" s="54" t="s">
        <v>19</v>
      </c>
      <c r="E6" s="9">
        <v>40000</v>
      </c>
      <c r="F6" s="77">
        <f>80000*0.5</f>
        <v>40000</v>
      </c>
      <c r="G6" s="76"/>
      <c r="H6" s="65"/>
      <c r="I6" s="65"/>
    </row>
    <row r="7" spans="1:9" ht="23.25" customHeight="1" x14ac:dyDescent="0.2">
      <c r="A7" s="54">
        <v>3</v>
      </c>
      <c r="B7" s="7" t="s">
        <v>20</v>
      </c>
      <c r="C7" s="54" t="s">
        <v>21</v>
      </c>
      <c r="D7" s="27">
        <v>8.8999999999999996E-2</v>
      </c>
      <c r="E7" s="28">
        <v>1696</v>
      </c>
      <c r="F7" s="75">
        <f>E5*8.9%</f>
        <v>1696.4290000000001</v>
      </c>
      <c r="G7" s="76"/>
      <c r="H7" s="65"/>
      <c r="I7" s="65"/>
    </row>
    <row r="8" spans="1:9" ht="51" hidden="1" customHeight="1" x14ac:dyDescent="0.2">
      <c r="A8" s="29">
        <v>3</v>
      </c>
      <c r="B8" s="30" t="s">
        <v>22</v>
      </c>
      <c r="C8" s="54" t="s">
        <v>23</v>
      </c>
      <c r="D8" s="29" t="s">
        <v>24</v>
      </c>
      <c r="E8" s="31"/>
      <c r="F8" s="78"/>
      <c r="G8" s="76"/>
      <c r="H8" s="65"/>
      <c r="I8" s="65"/>
    </row>
    <row r="9" spans="1:9" ht="18" hidden="1" customHeight="1" x14ac:dyDescent="0.2">
      <c r="A9" s="32">
        <v>4</v>
      </c>
      <c r="B9" s="33" t="s">
        <v>75</v>
      </c>
      <c r="C9" s="54" t="s">
        <v>25</v>
      </c>
      <c r="D9" s="34" t="s">
        <v>76</v>
      </c>
      <c r="E9" s="31"/>
      <c r="F9" s="78"/>
      <c r="G9" s="76"/>
      <c r="H9" s="65"/>
      <c r="I9" s="65"/>
    </row>
    <row r="10" spans="1:9" ht="18.75" hidden="1" customHeight="1" x14ac:dyDescent="0.2">
      <c r="A10" s="35">
        <v>5</v>
      </c>
      <c r="B10" s="36" t="s">
        <v>77</v>
      </c>
      <c r="C10" s="37" t="s">
        <v>26</v>
      </c>
      <c r="D10" s="38" t="s">
        <v>78</v>
      </c>
      <c r="E10" s="31"/>
      <c r="F10" s="78"/>
      <c r="G10" s="76"/>
      <c r="H10" s="65"/>
      <c r="I10" s="65"/>
    </row>
    <row r="11" spans="1:9" ht="18.75" customHeight="1" x14ac:dyDescent="0.2">
      <c r="A11" s="54"/>
      <c r="B11" s="54"/>
      <c r="C11" s="54"/>
      <c r="D11" s="26" t="s">
        <v>27</v>
      </c>
      <c r="E11" s="9">
        <f>SUM(E5:E10)</f>
        <v>60757</v>
      </c>
      <c r="F11" s="79"/>
      <c r="G11" s="76"/>
      <c r="H11" s="65"/>
      <c r="I11" s="65"/>
    </row>
    <row r="12" spans="1:9" ht="21.75" customHeight="1" x14ac:dyDescent="0.2">
      <c r="A12" s="54"/>
      <c r="B12" s="54"/>
      <c r="C12" s="26"/>
      <c r="D12" s="26" t="s">
        <v>28</v>
      </c>
      <c r="E12" s="39">
        <v>65618</v>
      </c>
      <c r="F12" s="79">
        <f>E11*1.08</f>
        <v>65617.56</v>
      </c>
      <c r="G12" s="76"/>
      <c r="H12" s="65"/>
      <c r="I12" s="65"/>
    </row>
    <row r="13" spans="1:9" ht="15" x14ac:dyDescent="0.2">
      <c r="A13" s="54"/>
      <c r="B13" s="54"/>
      <c r="C13" s="26"/>
      <c r="D13" s="51" t="s">
        <v>79</v>
      </c>
      <c r="E13" s="40">
        <f>SUM(E12*0.6)</f>
        <v>39370.799999999996</v>
      </c>
      <c r="F13" s="80" t="e">
        <f>#REF!*0.6</f>
        <v>#REF!</v>
      </c>
      <c r="G13" s="65">
        <f>E13/3.92</f>
        <v>10043.571428571428</v>
      </c>
      <c r="H13" s="65"/>
      <c r="I13" s="65"/>
    </row>
    <row r="14" spans="1:9" ht="15" customHeight="1" x14ac:dyDescent="0.2">
      <c r="A14" s="15"/>
      <c r="B14" s="15"/>
      <c r="C14" s="16"/>
      <c r="D14" s="17"/>
      <c r="E14" s="18"/>
      <c r="F14" s="80"/>
      <c r="G14" s="65"/>
      <c r="H14" s="65"/>
      <c r="I14" s="65"/>
    </row>
    <row r="15" spans="1:9" s="98" customFormat="1" ht="15" customHeight="1" x14ac:dyDescent="0.25">
      <c r="A15" s="97" t="s">
        <v>112</v>
      </c>
      <c r="C15" s="97" t="s">
        <v>113</v>
      </c>
      <c r="D15" s="97"/>
      <c r="E15" s="97"/>
      <c r="F15" s="97"/>
      <c r="G15" s="97"/>
      <c r="H15" s="97"/>
    </row>
    <row r="16" spans="1:9" s="98" customFormat="1" ht="15" customHeight="1" x14ac:dyDescent="0.25">
      <c r="A16" s="97"/>
      <c r="C16" s="97"/>
      <c r="D16" s="97"/>
      <c r="E16" s="99"/>
      <c r="F16" s="97"/>
      <c r="G16" s="97"/>
      <c r="H16" s="97"/>
    </row>
    <row r="17" spans="1:9" s="98" customFormat="1" ht="15" customHeight="1" x14ac:dyDescent="0.25">
      <c r="A17" s="97" t="s">
        <v>114</v>
      </c>
      <c r="C17" s="97" t="s">
        <v>113</v>
      </c>
      <c r="D17" s="97"/>
      <c r="E17" s="100"/>
      <c r="F17" s="97"/>
      <c r="G17" s="97"/>
      <c r="H17" s="97"/>
    </row>
    <row r="18" spans="1:9" ht="15" customHeight="1" x14ac:dyDescent="0.2">
      <c r="A18" s="15"/>
      <c r="B18" s="15"/>
      <c r="C18" s="16"/>
      <c r="D18" s="17"/>
      <c r="E18" s="18"/>
      <c r="F18" s="80"/>
      <c r="G18" s="65"/>
      <c r="H18" s="65"/>
      <c r="I18" s="65"/>
    </row>
    <row r="19" spans="1:9" ht="15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</row>
    <row r="20" spans="1:9" ht="15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</row>
    <row r="21" spans="1:9" ht="1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</row>
    <row r="22" spans="1:9" ht="15" customHeight="1" x14ac:dyDescent="0.2"/>
    <row r="23" spans="1:9" ht="15" customHeight="1" x14ac:dyDescent="0.2"/>
    <row r="24" spans="1:9" ht="15" customHeight="1" x14ac:dyDescent="0.2"/>
  </sheetData>
  <mergeCells count="5">
    <mergeCell ref="A1:E1"/>
    <mergeCell ref="A2:E2"/>
    <mergeCell ref="A3:A4"/>
    <mergeCell ref="B3:C3"/>
    <mergeCell ref="D3:E3"/>
  </mergeCells>
  <printOptions horizontalCentered="1"/>
  <pageMargins left="0.78740157480314965" right="0.78740157480314965" top="0.98425196850393704" bottom="0.19685039370078741" header="0.51181102362204722" footer="0.51181102362204722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2"/>
  <sheetViews>
    <sheetView zoomScaleNormal="100" workbookViewId="0">
      <selection activeCell="E12" sqref="E12"/>
    </sheetView>
  </sheetViews>
  <sheetFormatPr defaultRowHeight="12.75" x14ac:dyDescent="0.2"/>
  <cols>
    <col min="1" max="1" width="2.7109375" style="1" customWidth="1"/>
    <col min="2" max="2" width="26.42578125" style="1" customWidth="1"/>
    <col min="3" max="3" width="18.85546875" style="1" customWidth="1"/>
    <col min="4" max="4" width="23.85546875" style="1" customWidth="1"/>
    <col min="5" max="5" width="14.85546875" style="1" customWidth="1"/>
    <col min="6" max="6" width="0.140625" style="1" customWidth="1"/>
    <col min="7" max="7" width="9.140625" style="1" hidden="1" customWidth="1"/>
    <col min="8" max="256" width="9.140625" style="1"/>
    <col min="257" max="257" width="2.7109375" style="1" customWidth="1"/>
    <col min="258" max="258" width="26.42578125" style="1" customWidth="1"/>
    <col min="259" max="259" width="18.85546875" style="1" customWidth="1"/>
    <col min="260" max="260" width="23.85546875" style="1" customWidth="1"/>
    <col min="261" max="261" width="12.7109375" style="1" customWidth="1"/>
    <col min="262" max="262" width="9.28515625" style="1" customWidth="1"/>
    <col min="263" max="512" width="9.140625" style="1"/>
    <col min="513" max="513" width="2.7109375" style="1" customWidth="1"/>
    <col min="514" max="514" width="26.42578125" style="1" customWidth="1"/>
    <col min="515" max="515" width="18.85546875" style="1" customWidth="1"/>
    <col min="516" max="516" width="23.85546875" style="1" customWidth="1"/>
    <col min="517" max="517" width="12.7109375" style="1" customWidth="1"/>
    <col min="518" max="518" width="9.28515625" style="1" customWidth="1"/>
    <col min="519" max="768" width="9.140625" style="1"/>
    <col min="769" max="769" width="2.7109375" style="1" customWidth="1"/>
    <col min="770" max="770" width="26.42578125" style="1" customWidth="1"/>
    <col min="771" max="771" width="18.85546875" style="1" customWidth="1"/>
    <col min="772" max="772" width="23.85546875" style="1" customWidth="1"/>
    <col min="773" max="773" width="12.7109375" style="1" customWidth="1"/>
    <col min="774" max="774" width="9.28515625" style="1" customWidth="1"/>
    <col min="775" max="1024" width="9.140625" style="1"/>
    <col min="1025" max="1025" width="2.7109375" style="1" customWidth="1"/>
    <col min="1026" max="1026" width="26.42578125" style="1" customWidth="1"/>
    <col min="1027" max="1027" width="18.85546875" style="1" customWidth="1"/>
    <col min="1028" max="1028" width="23.85546875" style="1" customWidth="1"/>
    <col min="1029" max="1029" width="12.7109375" style="1" customWidth="1"/>
    <col min="1030" max="1030" width="9.28515625" style="1" customWidth="1"/>
    <col min="1031" max="1280" width="9.140625" style="1"/>
    <col min="1281" max="1281" width="2.7109375" style="1" customWidth="1"/>
    <col min="1282" max="1282" width="26.42578125" style="1" customWidth="1"/>
    <col min="1283" max="1283" width="18.85546875" style="1" customWidth="1"/>
    <col min="1284" max="1284" width="23.85546875" style="1" customWidth="1"/>
    <col min="1285" max="1285" width="12.7109375" style="1" customWidth="1"/>
    <col min="1286" max="1286" width="9.28515625" style="1" customWidth="1"/>
    <col min="1287" max="1536" width="9.140625" style="1"/>
    <col min="1537" max="1537" width="2.7109375" style="1" customWidth="1"/>
    <col min="1538" max="1538" width="26.42578125" style="1" customWidth="1"/>
    <col min="1539" max="1539" width="18.85546875" style="1" customWidth="1"/>
    <col min="1540" max="1540" width="23.85546875" style="1" customWidth="1"/>
    <col min="1541" max="1541" width="12.7109375" style="1" customWidth="1"/>
    <col min="1542" max="1542" width="9.28515625" style="1" customWidth="1"/>
    <col min="1543" max="1792" width="9.140625" style="1"/>
    <col min="1793" max="1793" width="2.7109375" style="1" customWidth="1"/>
    <col min="1794" max="1794" width="26.42578125" style="1" customWidth="1"/>
    <col min="1795" max="1795" width="18.85546875" style="1" customWidth="1"/>
    <col min="1796" max="1796" width="23.85546875" style="1" customWidth="1"/>
    <col min="1797" max="1797" width="12.7109375" style="1" customWidth="1"/>
    <col min="1798" max="1798" width="9.28515625" style="1" customWidth="1"/>
    <col min="1799" max="2048" width="9.140625" style="1"/>
    <col min="2049" max="2049" width="2.7109375" style="1" customWidth="1"/>
    <col min="2050" max="2050" width="26.42578125" style="1" customWidth="1"/>
    <col min="2051" max="2051" width="18.85546875" style="1" customWidth="1"/>
    <col min="2052" max="2052" width="23.85546875" style="1" customWidth="1"/>
    <col min="2053" max="2053" width="12.7109375" style="1" customWidth="1"/>
    <col min="2054" max="2054" width="9.28515625" style="1" customWidth="1"/>
    <col min="2055" max="2304" width="9.140625" style="1"/>
    <col min="2305" max="2305" width="2.7109375" style="1" customWidth="1"/>
    <col min="2306" max="2306" width="26.42578125" style="1" customWidth="1"/>
    <col min="2307" max="2307" width="18.85546875" style="1" customWidth="1"/>
    <col min="2308" max="2308" width="23.85546875" style="1" customWidth="1"/>
    <col min="2309" max="2309" width="12.7109375" style="1" customWidth="1"/>
    <col min="2310" max="2310" width="9.28515625" style="1" customWidth="1"/>
    <col min="2311" max="2560" width="9.140625" style="1"/>
    <col min="2561" max="2561" width="2.7109375" style="1" customWidth="1"/>
    <col min="2562" max="2562" width="26.42578125" style="1" customWidth="1"/>
    <col min="2563" max="2563" width="18.85546875" style="1" customWidth="1"/>
    <col min="2564" max="2564" width="23.85546875" style="1" customWidth="1"/>
    <col min="2565" max="2565" width="12.7109375" style="1" customWidth="1"/>
    <col min="2566" max="2566" width="9.28515625" style="1" customWidth="1"/>
    <col min="2567" max="2816" width="9.140625" style="1"/>
    <col min="2817" max="2817" width="2.7109375" style="1" customWidth="1"/>
    <col min="2818" max="2818" width="26.42578125" style="1" customWidth="1"/>
    <col min="2819" max="2819" width="18.85546875" style="1" customWidth="1"/>
    <col min="2820" max="2820" width="23.85546875" style="1" customWidth="1"/>
    <col min="2821" max="2821" width="12.7109375" style="1" customWidth="1"/>
    <col min="2822" max="2822" width="9.28515625" style="1" customWidth="1"/>
    <col min="2823" max="3072" width="9.140625" style="1"/>
    <col min="3073" max="3073" width="2.7109375" style="1" customWidth="1"/>
    <col min="3074" max="3074" width="26.42578125" style="1" customWidth="1"/>
    <col min="3075" max="3075" width="18.85546875" style="1" customWidth="1"/>
    <col min="3076" max="3076" width="23.85546875" style="1" customWidth="1"/>
    <col min="3077" max="3077" width="12.7109375" style="1" customWidth="1"/>
    <col min="3078" max="3078" width="9.28515625" style="1" customWidth="1"/>
    <col min="3079" max="3328" width="9.140625" style="1"/>
    <col min="3329" max="3329" width="2.7109375" style="1" customWidth="1"/>
    <col min="3330" max="3330" width="26.42578125" style="1" customWidth="1"/>
    <col min="3331" max="3331" width="18.85546875" style="1" customWidth="1"/>
    <col min="3332" max="3332" width="23.85546875" style="1" customWidth="1"/>
    <col min="3333" max="3333" width="12.7109375" style="1" customWidth="1"/>
    <col min="3334" max="3334" width="9.28515625" style="1" customWidth="1"/>
    <col min="3335" max="3584" width="9.140625" style="1"/>
    <col min="3585" max="3585" width="2.7109375" style="1" customWidth="1"/>
    <col min="3586" max="3586" width="26.42578125" style="1" customWidth="1"/>
    <col min="3587" max="3587" width="18.85546875" style="1" customWidth="1"/>
    <col min="3588" max="3588" width="23.85546875" style="1" customWidth="1"/>
    <col min="3589" max="3589" width="12.7109375" style="1" customWidth="1"/>
    <col min="3590" max="3590" width="9.28515625" style="1" customWidth="1"/>
    <col min="3591" max="3840" width="9.140625" style="1"/>
    <col min="3841" max="3841" width="2.7109375" style="1" customWidth="1"/>
    <col min="3842" max="3842" width="26.42578125" style="1" customWidth="1"/>
    <col min="3843" max="3843" width="18.85546875" style="1" customWidth="1"/>
    <col min="3844" max="3844" width="23.85546875" style="1" customWidth="1"/>
    <col min="3845" max="3845" width="12.7109375" style="1" customWidth="1"/>
    <col min="3846" max="3846" width="9.28515625" style="1" customWidth="1"/>
    <col min="3847" max="4096" width="9.140625" style="1"/>
    <col min="4097" max="4097" width="2.7109375" style="1" customWidth="1"/>
    <col min="4098" max="4098" width="26.42578125" style="1" customWidth="1"/>
    <col min="4099" max="4099" width="18.85546875" style="1" customWidth="1"/>
    <col min="4100" max="4100" width="23.85546875" style="1" customWidth="1"/>
    <col min="4101" max="4101" width="12.7109375" style="1" customWidth="1"/>
    <col min="4102" max="4102" width="9.28515625" style="1" customWidth="1"/>
    <col min="4103" max="4352" width="9.140625" style="1"/>
    <col min="4353" max="4353" width="2.7109375" style="1" customWidth="1"/>
    <col min="4354" max="4354" width="26.42578125" style="1" customWidth="1"/>
    <col min="4355" max="4355" width="18.85546875" style="1" customWidth="1"/>
    <col min="4356" max="4356" width="23.85546875" style="1" customWidth="1"/>
    <col min="4357" max="4357" width="12.7109375" style="1" customWidth="1"/>
    <col min="4358" max="4358" width="9.28515625" style="1" customWidth="1"/>
    <col min="4359" max="4608" width="9.140625" style="1"/>
    <col min="4609" max="4609" width="2.7109375" style="1" customWidth="1"/>
    <col min="4610" max="4610" width="26.42578125" style="1" customWidth="1"/>
    <col min="4611" max="4611" width="18.85546875" style="1" customWidth="1"/>
    <col min="4612" max="4612" width="23.85546875" style="1" customWidth="1"/>
    <col min="4613" max="4613" width="12.7109375" style="1" customWidth="1"/>
    <col min="4614" max="4614" width="9.28515625" style="1" customWidth="1"/>
    <col min="4615" max="4864" width="9.140625" style="1"/>
    <col min="4865" max="4865" width="2.7109375" style="1" customWidth="1"/>
    <col min="4866" max="4866" width="26.42578125" style="1" customWidth="1"/>
    <col min="4867" max="4867" width="18.85546875" style="1" customWidth="1"/>
    <col min="4868" max="4868" width="23.85546875" style="1" customWidth="1"/>
    <col min="4869" max="4869" width="12.7109375" style="1" customWidth="1"/>
    <col min="4870" max="4870" width="9.28515625" style="1" customWidth="1"/>
    <col min="4871" max="5120" width="9.140625" style="1"/>
    <col min="5121" max="5121" width="2.7109375" style="1" customWidth="1"/>
    <col min="5122" max="5122" width="26.42578125" style="1" customWidth="1"/>
    <col min="5123" max="5123" width="18.85546875" style="1" customWidth="1"/>
    <col min="5124" max="5124" width="23.85546875" style="1" customWidth="1"/>
    <col min="5125" max="5125" width="12.7109375" style="1" customWidth="1"/>
    <col min="5126" max="5126" width="9.28515625" style="1" customWidth="1"/>
    <col min="5127" max="5376" width="9.140625" style="1"/>
    <col min="5377" max="5377" width="2.7109375" style="1" customWidth="1"/>
    <col min="5378" max="5378" width="26.42578125" style="1" customWidth="1"/>
    <col min="5379" max="5379" width="18.85546875" style="1" customWidth="1"/>
    <col min="5380" max="5380" width="23.85546875" style="1" customWidth="1"/>
    <col min="5381" max="5381" width="12.7109375" style="1" customWidth="1"/>
    <col min="5382" max="5382" width="9.28515625" style="1" customWidth="1"/>
    <col min="5383" max="5632" width="9.140625" style="1"/>
    <col min="5633" max="5633" width="2.7109375" style="1" customWidth="1"/>
    <col min="5634" max="5634" width="26.42578125" style="1" customWidth="1"/>
    <col min="5635" max="5635" width="18.85546875" style="1" customWidth="1"/>
    <col min="5636" max="5636" width="23.85546875" style="1" customWidth="1"/>
    <col min="5637" max="5637" width="12.7109375" style="1" customWidth="1"/>
    <col min="5638" max="5638" width="9.28515625" style="1" customWidth="1"/>
    <col min="5639" max="5888" width="9.140625" style="1"/>
    <col min="5889" max="5889" width="2.7109375" style="1" customWidth="1"/>
    <col min="5890" max="5890" width="26.42578125" style="1" customWidth="1"/>
    <col min="5891" max="5891" width="18.85546875" style="1" customWidth="1"/>
    <col min="5892" max="5892" width="23.85546875" style="1" customWidth="1"/>
    <col min="5893" max="5893" width="12.7109375" style="1" customWidth="1"/>
    <col min="5894" max="5894" width="9.28515625" style="1" customWidth="1"/>
    <col min="5895" max="6144" width="9.140625" style="1"/>
    <col min="6145" max="6145" width="2.7109375" style="1" customWidth="1"/>
    <col min="6146" max="6146" width="26.42578125" style="1" customWidth="1"/>
    <col min="6147" max="6147" width="18.85546875" style="1" customWidth="1"/>
    <col min="6148" max="6148" width="23.85546875" style="1" customWidth="1"/>
    <col min="6149" max="6149" width="12.7109375" style="1" customWidth="1"/>
    <col min="6150" max="6150" width="9.28515625" style="1" customWidth="1"/>
    <col min="6151" max="6400" width="9.140625" style="1"/>
    <col min="6401" max="6401" width="2.7109375" style="1" customWidth="1"/>
    <col min="6402" max="6402" width="26.42578125" style="1" customWidth="1"/>
    <col min="6403" max="6403" width="18.85546875" style="1" customWidth="1"/>
    <col min="6404" max="6404" width="23.85546875" style="1" customWidth="1"/>
    <col min="6405" max="6405" width="12.7109375" style="1" customWidth="1"/>
    <col min="6406" max="6406" width="9.28515625" style="1" customWidth="1"/>
    <col min="6407" max="6656" width="9.140625" style="1"/>
    <col min="6657" max="6657" width="2.7109375" style="1" customWidth="1"/>
    <col min="6658" max="6658" width="26.42578125" style="1" customWidth="1"/>
    <col min="6659" max="6659" width="18.85546875" style="1" customWidth="1"/>
    <col min="6660" max="6660" width="23.85546875" style="1" customWidth="1"/>
    <col min="6661" max="6661" width="12.7109375" style="1" customWidth="1"/>
    <col min="6662" max="6662" width="9.28515625" style="1" customWidth="1"/>
    <col min="6663" max="6912" width="9.140625" style="1"/>
    <col min="6913" max="6913" width="2.7109375" style="1" customWidth="1"/>
    <col min="6914" max="6914" width="26.42578125" style="1" customWidth="1"/>
    <col min="6915" max="6915" width="18.85546875" style="1" customWidth="1"/>
    <col min="6916" max="6916" width="23.85546875" style="1" customWidth="1"/>
    <col min="6917" max="6917" width="12.7109375" style="1" customWidth="1"/>
    <col min="6918" max="6918" width="9.28515625" style="1" customWidth="1"/>
    <col min="6919" max="7168" width="9.140625" style="1"/>
    <col min="7169" max="7169" width="2.7109375" style="1" customWidth="1"/>
    <col min="7170" max="7170" width="26.42578125" style="1" customWidth="1"/>
    <col min="7171" max="7171" width="18.85546875" style="1" customWidth="1"/>
    <col min="7172" max="7172" width="23.85546875" style="1" customWidth="1"/>
    <col min="7173" max="7173" width="12.7109375" style="1" customWidth="1"/>
    <col min="7174" max="7174" width="9.28515625" style="1" customWidth="1"/>
    <col min="7175" max="7424" width="9.140625" style="1"/>
    <col min="7425" max="7425" width="2.7109375" style="1" customWidth="1"/>
    <col min="7426" max="7426" width="26.42578125" style="1" customWidth="1"/>
    <col min="7427" max="7427" width="18.85546875" style="1" customWidth="1"/>
    <col min="7428" max="7428" width="23.85546875" style="1" customWidth="1"/>
    <col min="7429" max="7429" width="12.7109375" style="1" customWidth="1"/>
    <col min="7430" max="7430" width="9.28515625" style="1" customWidth="1"/>
    <col min="7431" max="7680" width="9.140625" style="1"/>
    <col min="7681" max="7681" width="2.7109375" style="1" customWidth="1"/>
    <col min="7682" max="7682" width="26.42578125" style="1" customWidth="1"/>
    <col min="7683" max="7683" width="18.85546875" style="1" customWidth="1"/>
    <col min="7684" max="7684" width="23.85546875" style="1" customWidth="1"/>
    <col min="7685" max="7685" width="12.7109375" style="1" customWidth="1"/>
    <col min="7686" max="7686" width="9.28515625" style="1" customWidth="1"/>
    <col min="7687" max="7936" width="9.140625" style="1"/>
    <col min="7937" max="7937" width="2.7109375" style="1" customWidth="1"/>
    <col min="7938" max="7938" width="26.42578125" style="1" customWidth="1"/>
    <col min="7939" max="7939" width="18.85546875" style="1" customWidth="1"/>
    <col min="7940" max="7940" width="23.85546875" style="1" customWidth="1"/>
    <col min="7941" max="7941" width="12.7109375" style="1" customWidth="1"/>
    <col min="7942" max="7942" width="9.28515625" style="1" customWidth="1"/>
    <col min="7943" max="8192" width="9.140625" style="1"/>
    <col min="8193" max="8193" width="2.7109375" style="1" customWidth="1"/>
    <col min="8194" max="8194" width="26.42578125" style="1" customWidth="1"/>
    <col min="8195" max="8195" width="18.85546875" style="1" customWidth="1"/>
    <col min="8196" max="8196" width="23.85546875" style="1" customWidth="1"/>
    <col min="8197" max="8197" width="12.7109375" style="1" customWidth="1"/>
    <col min="8198" max="8198" width="9.28515625" style="1" customWidth="1"/>
    <col min="8199" max="8448" width="9.140625" style="1"/>
    <col min="8449" max="8449" width="2.7109375" style="1" customWidth="1"/>
    <col min="8450" max="8450" width="26.42578125" style="1" customWidth="1"/>
    <col min="8451" max="8451" width="18.85546875" style="1" customWidth="1"/>
    <col min="8452" max="8452" width="23.85546875" style="1" customWidth="1"/>
    <col min="8453" max="8453" width="12.7109375" style="1" customWidth="1"/>
    <col min="8454" max="8454" width="9.28515625" style="1" customWidth="1"/>
    <col min="8455" max="8704" width="9.140625" style="1"/>
    <col min="8705" max="8705" width="2.7109375" style="1" customWidth="1"/>
    <col min="8706" max="8706" width="26.42578125" style="1" customWidth="1"/>
    <col min="8707" max="8707" width="18.85546875" style="1" customWidth="1"/>
    <col min="8708" max="8708" width="23.85546875" style="1" customWidth="1"/>
    <col min="8709" max="8709" width="12.7109375" style="1" customWidth="1"/>
    <col min="8710" max="8710" width="9.28515625" style="1" customWidth="1"/>
    <col min="8711" max="8960" width="9.140625" style="1"/>
    <col min="8961" max="8961" width="2.7109375" style="1" customWidth="1"/>
    <col min="8962" max="8962" width="26.42578125" style="1" customWidth="1"/>
    <col min="8963" max="8963" width="18.85546875" style="1" customWidth="1"/>
    <col min="8964" max="8964" width="23.85546875" style="1" customWidth="1"/>
    <col min="8965" max="8965" width="12.7109375" style="1" customWidth="1"/>
    <col min="8966" max="8966" width="9.28515625" style="1" customWidth="1"/>
    <col min="8967" max="9216" width="9.140625" style="1"/>
    <col min="9217" max="9217" width="2.7109375" style="1" customWidth="1"/>
    <col min="9218" max="9218" width="26.42578125" style="1" customWidth="1"/>
    <col min="9219" max="9219" width="18.85546875" style="1" customWidth="1"/>
    <col min="9220" max="9220" width="23.85546875" style="1" customWidth="1"/>
    <col min="9221" max="9221" width="12.7109375" style="1" customWidth="1"/>
    <col min="9222" max="9222" width="9.28515625" style="1" customWidth="1"/>
    <col min="9223" max="9472" width="9.140625" style="1"/>
    <col min="9473" max="9473" width="2.7109375" style="1" customWidth="1"/>
    <col min="9474" max="9474" width="26.42578125" style="1" customWidth="1"/>
    <col min="9475" max="9475" width="18.85546875" style="1" customWidth="1"/>
    <col min="9476" max="9476" width="23.85546875" style="1" customWidth="1"/>
    <col min="9477" max="9477" width="12.7109375" style="1" customWidth="1"/>
    <col min="9478" max="9478" width="9.28515625" style="1" customWidth="1"/>
    <col min="9479" max="9728" width="9.140625" style="1"/>
    <col min="9729" max="9729" width="2.7109375" style="1" customWidth="1"/>
    <col min="9730" max="9730" width="26.42578125" style="1" customWidth="1"/>
    <col min="9731" max="9731" width="18.85546875" style="1" customWidth="1"/>
    <col min="9732" max="9732" width="23.85546875" style="1" customWidth="1"/>
    <col min="9733" max="9733" width="12.7109375" style="1" customWidth="1"/>
    <col min="9734" max="9734" width="9.28515625" style="1" customWidth="1"/>
    <col min="9735" max="9984" width="9.140625" style="1"/>
    <col min="9985" max="9985" width="2.7109375" style="1" customWidth="1"/>
    <col min="9986" max="9986" width="26.42578125" style="1" customWidth="1"/>
    <col min="9987" max="9987" width="18.85546875" style="1" customWidth="1"/>
    <col min="9988" max="9988" width="23.85546875" style="1" customWidth="1"/>
    <col min="9989" max="9989" width="12.7109375" style="1" customWidth="1"/>
    <col min="9990" max="9990" width="9.28515625" style="1" customWidth="1"/>
    <col min="9991" max="10240" width="9.140625" style="1"/>
    <col min="10241" max="10241" width="2.7109375" style="1" customWidth="1"/>
    <col min="10242" max="10242" width="26.42578125" style="1" customWidth="1"/>
    <col min="10243" max="10243" width="18.85546875" style="1" customWidth="1"/>
    <col min="10244" max="10244" width="23.85546875" style="1" customWidth="1"/>
    <col min="10245" max="10245" width="12.7109375" style="1" customWidth="1"/>
    <col min="10246" max="10246" width="9.28515625" style="1" customWidth="1"/>
    <col min="10247" max="10496" width="9.140625" style="1"/>
    <col min="10497" max="10497" width="2.7109375" style="1" customWidth="1"/>
    <col min="10498" max="10498" width="26.42578125" style="1" customWidth="1"/>
    <col min="10499" max="10499" width="18.85546875" style="1" customWidth="1"/>
    <col min="10500" max="10500" width="23.85546875" style="1" customWidth="1"/>
    <col min="10501" max="10501" width="12.7109375" style="1" customWidth="1"/>
    <col min="10502" max="10502" width="9.28515625" style="1" customWidth="1"/>
    <col min="10503" max="10752" width="9.140625" style="1"/>
    <col min="10753" max="10753" width="2.7109375" style="1" customWidth="1"/>
    <col min="10754" max="10754" width="26.42578125" style="1" customWidth="1"/>
    <col min="10755" max="10755" width="18.85546875" style="1" customWidth="1"/>
    <col min="10756" max="10756" width="23.85546875" style="1" customWidth="1"/>
    <col min="10757" max="10757" width="12.7109375" style="1" customWidth="1"/>
    <col min="10758" max="10758" width="9.28515625" style="1" customWidth="1"/>
    <col min="10759" max="11008" width="9.140625" style="1"/>
    <col min="11009" max="11009" width="2.7109375" style="1" customWidth="1"/>
    <col min="11010" max="11010" width="26.42578125" style="1" customWidth="1"/>
    <col min="11011" max="11011" width="18.85546875" style="1" customWidth="1"/>
    <col min="11012" max="11012" width="23.85546875" style="1" customWidth="1"/>
    <col min="11013" max="11013" width="12.7109375" style="1" customWidth="1"/>
    <col min="11014" max="11014" width="9.28515625" style="1" customWidth="1"/>
    <col min="11015" max="11264" width="9.140625" style="1"/>
    <col min="11265" max="11265" width="2.7109375" style="1" customWidth="1"/>
    <col min="11266" max="11266" width="26.42578125" style="1" customWidth="1"/>
    <col min="11267" max="11267" width="18.85546875" style="1" customWidth="1"/>
    <col min="11268" max="11268" width="23.85546875" style="1" customWidth="1"/>
    <col min="11269" max="11269" width="12.7109375" style="1" customWidth="1"/>
    <col min="11270" max="11270" width="9.28515625" style="1" customWidth="1"/>
    <col min="11271" max="11520" width="9.140625" style="1"/>
    <col min="11521" max="11521" width="2.7109375" style="1" customWidth="1"/>
    <col min="11522" max="11522" width="26.42578125" style="1" customWidth="1"/>
    <col min="11523" max="11523" width="18.85546875" style="1" customWidth="1"/>
    <col min="11524" max="11524" width="23.85546875" style="1" customWidth="1"/>
    <col min="11525" max="11525" width="12.7109375" style="1" customWidth="1"/>
    <col min="11526" max="11526" width="9.28515625" style="1" customWidth="1"/>
    <col min="11527" max="11776" width="9.140625" style="1"/>
    <col min="11777" max="11777" width="2.7109375" style="1" customWidth="1"/>
    <col min="11778" max="11778" width="26.42578125" style="1" customWidth="1"/>
    <col min="11779" max="11779" width="18.85546875" style="1" customWidth="1"/>
    <col min="11780" max="11780" width="23.85546875" style="1" customWidth="1"/>
    <col min="11781" max="11781" width="12.7109375" style="1" customWidth="1"/>
    <col min="11782" max="11782" width="9.28515625" style="1" customWidth="1"/>
    <col min="11783" max="12032" width="9.140625" style="1"/>
    <col min="12033" max="12033" width="2.7109375" style="1" customWidth="1"/>
    <col min="12034" max="12034" width="26.42578125" style="1" customWidth="1"/>
    <col min="12035" max="12035" width="18.85546875" style="1" customWidth="1"/>
    <col min="12036" max="12036" width="23.85546875" style="1" customWidth="1"/>
    <col min="12037" max="12037" width="12.7109375" style="1" customWidth="1"/>
    <col min="12038" max="12038" width="9.28515625" style="1" customWidth="1"/>
    <col min="12039" max="12288" width="9.140625" style="1"/>
    <col min="12289" max="12289" width="2.7109375" style="1" customWidth="1"/>
    <col min="12290" max="12290" width="26.42578125" style="1" customWidth="1"/>
    <col min="12291" max="12291" width="18.85546875" style="1" customWidth="1"/>
    <col min="12292" max="12292" width="23.85546875" style="1" customWidth="1"/>
    <col min="12293" max="12293" width="12.7109375" style="1" customWidth="1"/>
    <col min="12294" max="12294" width="9.28515625" style="1" customWidth="1"/>
    <col min="12295" max="12544" width="9.140625" style="1"/>
    <col min="12545" max="12545" width="2.7109375" style="1" customWidth="1"/>
    <col min="12546" max="12546" width="26.42578125" style="1" customWidth="1"/>
    <col min="12547" max="12547" width="18.85546875" style="1" customWidth="1"/>
    <col min="12548" max="12548" width="23.85546875" style="1" customWidth="1"/>
    <col min="12549" max="12549" width="12.7109375" style="1" customWidth="1"/>
    <col min="12550" max="12550" width="9.28515625" style="1" customWidth="1"/>
    <col min="12551" max="12800" width="9.140625" style="1"/>
    <col min="12801" max="12801" width="2.7109375" style="1" customWidth="1"/>
    <col min="12802" max="12802" width="26.42578125" style="1" customWidth="1"/>
    <col min="12803" max="12803" width="18.85546875" style="1" customWidth="1"/>
    <col min="12804" max="12804" width="23.85546875" style="1" customWidth="1"/>
    <col min="12805" max="12805" width="12.7109375" style="1" customWidth="1"/>
    <col min="12806" max="12806" width="9.28515625" style="1" customWidth="1"/>
    <col min="12807" max="13056" width="9.140625" style="1"/>
    <col min="13057" max="13057" width="2.7109375" style="1" customWidth="1"/>
    <col min="13058" max="13058" width="26.42578125" style="1" customWidth="1"/>
    <col min="13059" max="13059" width="18.85546875" style="1" customWidth="1"/>
    <col min="13060" max="13060" width="23.85546875" style="1" customWidth="1"/>
    <col min="13061" max="13061" width="12.7109375" style="1" customWidth="1"/>
    <col min="13062" max="13062" width="9.28515625" style="1" customWidth="1"/>
    <col min="13063" max="13312" width="9.140625" style="1"/>
    <col min="13313" max="13313" width="2.7109375" style="1" customWidth="1"/>
    <col min="13314" max="13314" width="26.42578125" style="1" customWidth="1"/>
    <col min="13315" max="13315" width="18.85546875" style="1" customWidth="1"/>
    <col min="13316" max="13316" width="23.85546875" style="1" customWidth="1"/>
    <col min="13317" max="13317" width="12.7109375" style="1" customWidth="1"/>
    <col min="13318" max="13318" width="9.28515625" style="1" customWidth="1"/>
    <col min="13319" max="13568" width="9.140625" style="1"/>
    <col min="13569" max="13569" width="2.7109375" style="1" customWidth="1"/>
    <col min="13570" max="13570" width="26.42578125" style="1" customWidth="1"/>
    <col min="13571" max="13571" width="18.85546875" style="1" customWidth="1"/>
    <col min="13572" max="13572" width="23.85546875" style="1" customWidth="1"/>
    <col min="13573" max="13573" width="12.7109375" style="1" customWidth="1"/>
    <col min="13574" max="13574" width="9.28515625" style="1" customWidth="1"/>
    <col min="13575" max="13824" width="9.140625" style="1"/>
    <col min="13825" max="13825" width="2.7109375" style="1" customWidth="1"/>
    <col min="13826" max="13826" width="26.42578125" style="1" customWidth="1"/>
    <col min="13827" max="13827" width="18.85546875" style="1" customWidth="1"/>
    <col min="13828" max="13828" width="23.85546875" style="1" customWidth="1"/>
    <col min="13829" max="13829" width="12.7109375" style="1" customWidth="1"/>
    <col min="13830" max="13830" width="9.28515625" style="1" customWidth="1"/>
    <col min="13831" max="14080" width="9.140625" style="1"/>
    <col min="14081" max="14081" width="2.7109375" style="1" customWidth="1"/>
    <col min="14082" max="14082" width="26.42578125" style="1" customWidth="1"/>
    <col min="14083" max="14083" width="18.85546875" style="1" customWidth="1"/>
    <col min="14084" max="14084" width="23.85546875" style="1" customWidth="1"/>
    <col min="14085" max="14085" width="12.7109375" style="1" customWidth="1"/>
    <col min="14086" max="14086" width="9.28515625" style="1" customWidth="1"/>
    <col min="14087" max="14336" width="9.140625" style="1"/>
    <col min="14337" max="14337" width="2.7109375" style="1" customWidth="1"/>
    <col min="14338" max="14338" width="26.42578125" style="1" customWidth="1"/>
    <col min="14339" max="14339" width="18.85546875" style="1" customWidth="1"/>
    <col min="14340" max="14340" width="23.85546875" style="1" customWidth="1"/>
    <col min="14341" max="14341" width="12.7109375" style="1" customWidth="1"/>
    <col min="14342" max="14342" width="9.28515625" style="1" customWidth="1"/>
    <col min="14343" max="14592" width="9.140625" style="1"/>
    <col min="14593" max="14593" width="2.7109375" style="1" customWidth="1"/>
    <col min="14594" max="14594" width="26.42578125" style="1" customWidth="1"/>
    <col min="14595" max="14595" width="18.85546875" style="1" customWidth="1"/>
    <col min="14596" max="14596" width="23.85546875" style="1" customWidth="1"/>
    <col min="14597" max="14597" width="12.7109375" style="1" customWidth="1"/>
    <col min="14598" max="14598" width="9.28515625" style="1" customWidth="1"/>
    <col min="14599" max="14848" width="9.140625" style="1"/>
    <col min="14849" max="14849" width="2.7109375" style="1" customWidth="1"/>
    <col min="14850" max="14850" width="26.42578125" style="1" customWidth="1"/>
    <col min="14851" max="14851" width="18.85546875" style="1" customWidth="1"/>
    <col min="14852" max="14852" width="23.85546875" style="1" customWidth="1"/>
    <col min="14853" max="14853" width="12.7109375" style="1" customWidth="1"/>
    <col min="14854" max="14854" width="9.28515625" style="1" customWidth="1"/>
    <col min="14855" max="15104" width="9.140625" style="1"/>
    <col min="15105" max="15105" width="2.7109375" style="1" customWidth="1"/>
    <col min="15106" max="15106" width="26.42578125" style="1" customWidth="1"/>
    <col min="15107" max="15107" width="18.85546875" style="1" customWidth="1"/>
    <col min="15108" max="15108" width="23.85546875" style="1" customWidth="1"/>
    <col min="15109" max="15109" width="12.7109375" style="1" customWidth="1"/>
    <col min="15110" max="15110" width="9.28515625" style="1" customWidth="1"/>
    <col min="15111" max="15360" width="9.140625" style="1"/>
    <col min="15361" max="15361" width="2.7109375" style="1" customWidth="1"/>
    <col min="15362" max="15362" width="26.42578125" style="1" customWidth="1"/>
    <col min="15363" max="15363" width="18.85546875" style="1" customWidth="1"/>
    <col min="15364" max="15364" width="23.85546875" style="1" customWidth="1"/>
    <col min="15365" max="15365" width="12.7109375" style="1" customWidth="1"/>
    <col min="15366" max="15366" width="9.28515625" style="1" customWidth="1"/>
    <col min="15367" max="15616" width="9.140625" style="1"/>
    <col min="15617" max="15617" width="2.7109375" style="1" customWidth="1"/>
    <col min="15618" max="15618" width="26.42578125" style="1" customWidth="1"/>
    <col min="15619" max="15619" width="18.85546875" style="1" customWidth="1"/>
    <col min="15620" max="15620" width="23.85546875" style="1" customWidth="1"/>
    <col min="15621" max="15621" width="12.7109375" style="1" customWidth="1"/>
    <col min="15622" max="15622" width="9.28515625" style="1" customWidth="1"/>
    <col min="15623" max="15872" width="9.140625" style="1"/>
    <col min="15873" max="15873" width="2.7109375" style="1" customWidth="1"/>
    <col min="15874" max="15874" width="26.42578125" style="1" customWidth="1"/>
    <col min="15875" max="15875" width="18.85546875" style="1" customWidth="1"/>
    <col min="15876" max="15876" width="23.85546875" style="1" customWidth="1"/>
    <col min="15877" max="15877" width="12.7109375" style="1" customWidth="1"/>
    <col min="15878" max="15878" width="9.28515625" style="1" customWidth="1"/>
    <col min="15879" max="16128" width="9.140625" style="1"/>
    <col min="16129" max="16129" width="2.7109375" style="1" customWidth="1"/>
    <col min="16130" max="16130" width="26.42578125" style="1" customWidth="1"/>
    <col min="16131" max="16131" width="18.85546875" style="1" customWidth="1"/>
    <col min="16132" max="16132" width="23.85546875" style="1" customWidth="1"/>
    <col min="16133" max="16133" width="12.7109375" style="1" customWidth="1"/>
    <col min="16134" max="16134" width="9.28515625" style="1" customWidth="1"/>
    <col min="16135" max="16384" width="9.140625" style="1"/>
  </cols>
  <sheetData>
    <row r="1" spans="1:9" s="19" customFormat="1" ht="30" customHeight="1" x14ac:dyDescent="0.25">
      <c r="A1" s="111" t="s">
        <v>32</v>
      </c>
      <c r="B1" s="111"/>
      <c r="C1" s="111"/>
      <c r="D1" s="111"/>
      <c r="E1" s="111"/>
      <c r="F1" s="81"/>
      <c r="G1" s="81"/>
      <c r="H1" s="81"/>
      <c r="I1" s="81"/>
    </row>
    <row r="2" spans="1:9" s="19" customFormat="1" ht="30" customHeight="1" x14ac:dyDescent="0.25">
      <c r="A2" s="112" t="s">
        <v>73</v>
      </c>
      <c r="B2" s="112"/>
      <c r="C2" s="112"/>
      <c r="D2" s="112"/>
      <c r="E2" s="112"/>
      <c r="F2" s="81"/>
      <c r="G2" s="81"/>
      <c r="H2" s="81"/>
      <c r="I2" s="81"/>
    </row>
    <row r="3" spans="1:9" ht="113.25" customHeight="1" x14ac:dyDescent="0.2">
      <c r="A3" s="113"/>
      <c r="B3" s="115" t="s">
        <v>82</v>
      </c>
      <c r="C3" s="116"/>
      <c r="D3" s="110" t="s">
        <v>83</v>
      </c>
      <c r="E3" s="110"/>
      <c r="F3" s="65"/>
      <c r="G3" s="65"/>
      <c r="H3" s="65"/>
      <c r="I3" s="65"/>
    </row>
    <row r="4" spans="1:9" s="2" customFormat="1" ht="64.5" customHeight="1" x14ac:dyDescent="0.2">
      <c r="A4" s="114"/>
      <c r="B4" s="59" t="s">
        <v>84</v>
      </c>
      <c r="C4" s="58" t="s">
        <v>1</v>
      </c>
      <c r="D4" s="58" t="s">
        <v>89</v>
      </c>
      <c r="E4" s="58" t="s">
        <v>115</v>
      </c>
      <c r="F4" s="66"/>
      <c r="G4" s="66"/>
      <c r="H4" s="66"/>
      <c r="I4" s="66"/>
    </row>
    <row r="5" spans="1:9" ht="48.75" customHeight="1" x14ac:dyDescent="0.2">
      <c r="A5" s="54">
        <v>1</v>
      </c>
      <c r="B5" s="7" t="s">
        <v>105</v>
      </c>
      <c r="C5" s="54" t="s">
        <v>103</v>
      </c>
      <c r="D5" s="54" t="s">
        <v>33</v>
      </c>
      <c r="E5" s="9">
        <v>21542</v>
      </c>
      <c r="F5" s="75">
        <f>(10780+590*18.24)</f>
        <v>21541.599999999999</v>
      </c>
      <c r="G5" s="76"/>
      <c r="H5" s="65"/>
      <c r="I5" s="65"/>
    </row>
    <row r="6" spans="1:9" ht="36.75" customHeight="1" x14ac:dyDescent="0.2">
      <c r="A6" s="54">
        <v>2</v>
      </c>
      <c r="B6" s="7" t="s">
        <v>17</v>
      </c>
      <c r="C6" s="54" t="s">
        <v>34</v>
      </c>
      <c r="D6" s="54" t="s">
        <v>19</v>
      </c>
      <c r="E6" s="9">
        <v>40000</v>
      </c>
      <c r="F6" s="77">
        <f>80000*0.5</f>
        <v>40000</v>
      </c>
      <c r="G6" s="76"/>
      <c r="H6" s="65"/>
      <c r="I6" s="65"/>
    </row>
    <row r="7" spans="1:9" ht="23.25" customHeight="1" x14ac:dyDescent="0.2">
      <c r="A7" s="54">
        <v>3</v>
      </c>
      <c r="B7" s="7" t="s">
        <v>20</v>
      </c>
      <c r="C7" s="54" t="s">
        <v>21</v>
      </c>
      <c r="D7" s="27">
        <v>5.5E-2</v>
      </c>
      <c r="E7" s="28">
        <v>1185</v>
      </c>
      <c r="F7" s="75">
        <f>E5*5.5%</f>
        <v>1184.81</v>
      </c>
      <c r="G7" s="76"/>
      <c r="H7" s="65"/>
      <c r="I7" s="65"/>
    </row>
    <row r="8" spans="1:9" ht="51" hidden="1" customHeight="1" x14ac:dyDescent="0.2">
      <c r="A8" s="29">
        <v>3</v>
      </c>
      <c r="B8" s="30" t="s">
        <v>22</v>
      </c>
      <c r="C8" s="54" t="s">
        <v>23</v>
      </c>
      <c r="D8" s="29" t="s">
        <v>24</v>
      </c>
      <c r="E8" s="31"/>
      <c r="F8" s="78"/>
      <c r="G8" s="76"/>
      <c r="H8" s="65"/>
      <c r="I8" s="65"/>
    </row>
    <row r="9" spans="1:9" ht="18" hidden="1" customHeight="1" x14ac:dyDescent="0.2">
      <c r="A9" s="32">
        <v>4</v>
      </c>
      <c r="B9" s="33" t="s">
        <v>75</v>
      </c>
      <c r="C9" s="54" t="s">
        <v>25</v>
      </c>
      <c r="D9" s="34" t="s">
        <v>76</v>
      </c>
      <c r="E9" s="31"/>
      <c r="F9" s="78"/>
      <c r="G9" s="76"/>
      <c r="H9" s="65"/>
      <c r="I9" s="65"/>
    </row>
    <row r="10" spans="1:9" ht="18.75" hidden="1" customHeight="1" x14ac:dyDescent="0.2">
      <c r="A10" s="35">
        <v>5</v>
      </c>
      <c r="B10" s="36" t="s">
        <v>77</v>
      </c>
      <c r="C10" s="37" t="s">
        <v>26</v>
      </c>
      <c r="D10" s="38" t="s">
        <v>78</v>
      </c>
      <c r="E10" s="31"/>
      <c r="F10" s="78"/>
      <c r="G10" s="76"/>
      <c r="H10" s="65"/>
      <c r="I10" s="65"/>
    </row>
    <row r="11" spans="1:9" ht="18.75" customHeight="1" x14ac:dyDescent="0.2">
      <c r="A11" s="54"/>
      <c r="B11" s="54"/>
      <c r="C11" s="54"/>
      <c r="D11" s="26" t="s">
        <v>27</v>
      </c>
      <c r="E11" s="9">
        <f>SUM(E5:E10)</f>
        <v>62727</v>
      </c>
      <c r="F11" s="79"/>
      <c r="G11" s="76"/>
      <c r="H11" s="65"/>
      <c r="I11" s="65"/>
    </row>
    <row r="12" spans="1:9" ht="21.75" customHeight="1" x14ac:dyDescent="0.2">
      <c r="A12" s="54"/>
      <c r="B12" s="54"/>
      <c r="C12" s="26"/>
      <c r="D12" s="26" t="s">
        <v>28</v>
      </c>
      <c r="E12" s="39">
        <f>E11*1.08</f>
        <v>67745.16</v>
      </c>
      <c r="F12" s="79"/>
      <c r="G12" s="76"/>
      <c r="H12" s="65"/>
      <c r="I12" s="65"/>
    </row>
    <row r="13" spans="1:9" s="63" customFormat="1" ht="15" x14ac:dyDescent="0.2">
      <c r="A13" s="55"/>
      <c r="B13" s="55"/>
      <c r="C13" s="62"/>
      <c r="D13" s="51" t="s">
        <v>79</v>
      </c>
      <c r="E13" s="40">
        <f>SUM(E12*0.6)</f>
        <v>40647.095999999998</v>
      </c>
      <c r="F13" s="82" t="e">
        <f>#REF!*0.6</f>
        <v>#REF!</v>
      </c>
      <c r="G13" s="83">
        <f>E13/3.92</f>
        <v>10369.157142857142</v>
      </c>
      <c r="H13" s="83"/>
      <c r="I13" s="83"/>
    </row>
    <row r="14" spans="1:9" ht="15" customHeight="1" x14ac:dyDescent="0.2">
      <c r="A14" s="15"/>
      <c r="B14" s="15"/>
      <c r="C14" s="16"/>
      <c r="D14" s="17"/>
      <c r="E14" s="18"/>
      <c r="F14" s="80"/>
      <c r="G14" s="65"/>
      <c r="H14" s="65"/>
      <c r="I14" s="65"/>
    </row>
    <row r="15" spans="1:9" s="98" customFormat="1" ht="15" customHeight="1" x14ac:dyDescent="0.25">
      <c r="A15" s="97" t="s">
        <v>112</v>
      </c>
      <c r="C15" s="97" t="s">
        <v>113</v>
      </c>
      <c r="D15" s="97"/>
      <c r="E15" s="97"/>
      <c r="F15" s="97"/>
      <c r="G15" s="97"/>
      <c r="H15" s="97"/>
    </row>
    <row r="16" spans="1:9" s="98" customFormat="1" ht="15" customHeight="1" x14ac:dyDescent="0.25">
      <c r="A16" s="97"/>
      <c r="C16" s="97"/>
      <c r="D16" s="97"/>
      <c r="E16" s="99"/>
      <c r="F16" s="97"/>
      <c r="G16" s="97"/>
      <c r="H16" s="97"/>
    </row>
    <row r="17" spans="1:8" s="98" customFormat="1" ht="15" customHeight="1" x14ac:dyDescent="0.25">
      <c r="A17" s="97" t="s">
        <v>114</v>
      </c>
      <c r="C17" s="97" t="s">
        <v>113</v>
      </c>
      <c r="D17" s="97"/>
      <c r="E17" s="100"/>
      <c r="F17" s="97"/>
      <c r="G17" s="97"/>
      <c r="H17" s="97"/>
    </row>
    <row r="18" spans="1:8" ht="15" customHeight="1" x14ac:dyDescent="0.2"/>
    <row r="19" spans="1:8" ht="15" customHeight="1" x14ac:dyDescent="0.2"/>
    <row r="20" spans="1:8" ht="15" customHeight="1" x14ac:dyDescent="0.2"/>
    <row r="21" spans="1:8" ht="15" customHeight="1" x14ac:dyDescent="0.2"/>
    <row r="22" spans="1:8" ht="15" customHeight="1" x14ac:dyDescent="0.2"/>
  </sheetData>
  <mergeCells count="5">
    <mergeCell ref="A1:E1"/>
    <mergeCell ref="A2:E2"/>
    <mergeCell ref="A3:A4"/>
    <mergeCell ref="B3:C3"/>
    <mergeCell ref="D3:E3"/>
  </mergeCells>
  <printOptions horizontalCentered="1"/>
  <pageMargins left="0.78740157480314965" right="0.78740157480314965" top="0.78740157480314965" bottom="0.19685039370078741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20"/>
  <sheetViews>
    <sheetView topLeftCell="A4" zoomScaleNormal="100" zoomScaleSheetLayoutView="100" workbookViewId="0">
      <selection activeCell="E4" sqref="E4"/>
    </sheetView>
  </sheetViews>
  <sheetFormatPr defaultRowHeight="12.75" x14ac:dyDescent="0.2"/>
  <cols>
    <col min="1" max="1" width="4.140625" style="1" customWidth="1"/>
    <col min="2" max="2" width="27.7109375" style="1" customWidth="1"/>
    <col min="3" max="3" width="19.140625" style="1" customWidth="1"/>
    <col min="4" max="4" width="29.28515625" style="1" customWidth="1"/>
    <col min="5" max="5" width="21.140625" style="1" customWidth="1"/>
    <col min="6" max="6" width="0.140625" style="1" customWidth="1"/>
    <col min="7" max="7" width="22.42578125" style="1" customWidth="1"/>
    <col min="8" max="8" width="10.140625" style="1" bestFit="1" customWidth="1"/>
    <col min="9" max="256" width="9.140625" style="1"/>
    <col min="257" max="257" width="3" style="1" customWidth="1"/>
    <col min="258" max="258" width="25.42578125" style="1" customWidth="1"/>
    <col min="259" max="259" width="22.5703125" style="1" customWidth="1"/>
    <col min="260" max="260" width="22.85546875" style="1" customWidth="1"/>
    <col min="261" max="261" width="14.140625" style="1" customWidth="1"/>
    <col min="262" max="262" width="9.28515625" style="1" customWidth="1"/>
    <col min="263" max="263" width="22.42578125" style="1" customWidth="1"/>
    <col min="264" max="512" width="9.140625" style="1"/>
    <col min="513" max="513" width="3" style="1" customWidth="1"/>
    <col min="514" max="514" width="25.42578125" style="1" customWidth="1"/>
    <col min="515" max="515" width="22.5703125" style="1" customWidth="1"/>
    <col min="516" max="516" width="22.85546875" style="1" customWidth="1"/>
    <col min="517" max="517" width="14.140625" style="1" customWidth="1"/>
    <col min="518" max="518" width="9.28515625" style="1" customWidth="1"/>
    <col min="519" max="519" width="22.42578125" style="1" customWidth="1"/>
    <col min="520" max="768" width="9.140625" style="1"/>
    <col min="769" max="769" width="3" style="1" customWidth="1"/>
    <col min="770" max="770" width="25.42578125" style="1" customWidth="1"/>
    <col min="771" max="771" width="22.5703125" style="1" customWidth="1"/>
    <col min="772" max="772" width="22.85546875" style="1" customWidth="1"/>
    <col min="773" max="773" width="14.140625" style="1" customWidth="1"/>
    <col min="774" max="774" width="9.28515625" style="1" customWidth="1"/>
    <col min="775" max="775" width="22.42578125" style="1" customWidth="1"/>
    <col min="776" max="1024" width="9.140625" style="1"/>
    <col min="1025" max="1025" width="3" style="1" customWidth="1"/>
    <col min="1026" max="1026" width="25.42578125" style="1" customWidth="1"/>
    <col min="1027" max="1027" width="22.5703125" style="1" customWidth="1"/>
    <col min="1028" max="1028" width="22.85546875" style="1" customWidth="1"/>
    <col min="1029" max="1029" width="14.140625" style="1" customWidth="1"/>
    <col min="1030" max="1030" width="9.28515625" style="1" customWidth="1"/>
    <col min="1031" max="1031" width="22.42578125" style="1" customWidth="1"/>
    <col min="1032" max="1280" width="9.140625" style="1"/>
    <col min="1281" max="1281" width="3" style="1" customWidth="1"/>
    <col min="1282" max="1282" width="25.42578125" style="1" customWidth="1"/>
    <col min="1283" max="1283" width="22.5703125" style="1" customWidth="1"/>
    <col min="1284" max="1284" width="22.85546875" style="1" customWidth="1"/>
    <col min="1285" max="1285" width="14.140625" style="1" customWidth="1"/>
    <col min="1286" max="1286" width="9.28515625" style="1" customWidth="1"/>
    <col min="1287" max="1287" width="22.42578125" style="1" customWidth="1"/>
    <col min="1288" max="1536" width="9.140625" style="1"/>
    <col min="1537" max="1537" width="3" style="1" customWidth="1"/>
    <col min="1538" max="1538" width="25.42578125" style="1" customWidth="1"/>
    <col min="1539" max="1539" width="22.5703125" style="1" customWidth="1"/>
    <col min="1540" max="1540" width="22.85546875" style="1" customWidth="1"/>
    <col min="1541" max="1541" width="14.140625" style="1" customWidth="1"/>
    <col min="1542" max="1542" width="9.28515625" style="1" customWidth="1"/>
    <col min="1543" max="1543" width="22.42578125" style="1" customWidth="1"/>
    <col min="1544" max="1792" width="9.140625" style="1"/>
    <col min="1793" max="1793" width="3" style="1" customWidth="1"/>
    <col min="1794" max="1794" width="25.42578125" style="1" customWidth="1"/>
    <col min="1795" max="1795" width="22.5703125" style="1" customWidth="1"/>
    <col min="1796" max="1796" width="22.85546875" style="1" customWidth="1"/>
    <col min="1797" max="1797" width="14.140625" style="1" customWidth="1"/>
    <col min="1798" max="1798" width="9.28515625" style="1" customWidth="1"/>
    <col min="1799" max="1799" width="22.42578125" style="1" customWidth="1"/>
    <col min="1800" max="2048" width="9.140625" style="1"/>
    <col min="2049" max="2049" width="3" style="1" customWidth="1"/>
    <col min="2050" max="2050" width="25.42578125" style="1" customWidth="1"/>
    <col min="2051" max="2051" width="22.5703125" style="1" customWidth="1"/>
    <col min="2052" max="2052" width="22.85546875" style="1" customWidth="1"/>
    <col min="2053" max="2053" width="14.140625" style="1" customWidth="1"/>
    <col min="2054" max="2054" width="9.28515625" style="1" customWidth="1"/>
    <col min="2055" max="2055" width="22.42578125" style="1" customWidth="1"/>
    <col min="2056" max="2304" width="9.140625" style="1"/>
    <col min="2305" max="2305" width="3" style="1" customWidth="1"/>
    <col min="2306" max="2306" width="25.42578125" style="1" customWidth="1"/>
    <col min="2307" max="2307" width="22.5703125" style="1" customWidth="1"/>
    <col min="2308" max="2308" width="22.85546875" style="1" customWidth="1"/>
    <col min="2309" max="2309" width="14.140625" style="1" customWidth="1"/>
    <col min="2310" max="2310" width="9.28515625" style="1" customWidth="1"/>
    <col min="2311" max="2311" width="22.42578125" style="1" customWidth="1"/>
    <col min="2312" max="2560" width="9.140625" style="1"/>
    <col min="2561" max="2561" width="3" style="1" customWidth="1"/>
    <col min="2562" max="2562" width="25.42578125" style="1" customWidth="1"/>
    <col min="2563" max="2563" width="22.5703125" style="1" customWidth="1"/>
    <col min="2564" max="2564" width="22.85546875" style="1" customWidth="1"/>
    <col min="2565" max="2565" width="14.140625" style="1" customWidth="1"/>
    <col min="2566" max="2566" width="9.28515625" style="1" customWidth="1"/>
    <col min="2567" max="2567" width="22.42578125" style="1" customWidth="1"/>
    <col min="2568" max="2816" width="9.140625" style="1"/>
    <col min="2817" max="2817" width="3" style="1" customWidth="1"/>
    <col min="2818" max="2818" width="25.42578125" style="1" customWidth="1"/>
    <col min="2819" max="2819" width="22.5703125" style="1" customWidth="1"/>
    <col min="2820" max="2820" width="22.85546875" style="1" customWidth="1"/>
    <col min="2821" max="2821" width="14.140625" style="1" customWidth="1"/>
    <col min="2822" max="2822" width="9.28515625" style="1" customWidth="1"/>
    <col min="2823" max="2823" width="22.42578125" style="1" customWidth="1"/>
    <col min="2824" max="3072" width="9.140625" style="1"/>
    <col min="3073" max="3073" width="3" style="1" customWidth="1"/>
    <col min="3074" max="3074" width="25.42578125" style="1" customWidth="1"/>
    <col min="3075" max="3075" width="22.5703125" style="1" customWidth="1"/>
    <col min="3076" max="3076" width="22.85546875" style="1" customWidth="1"/>
    <col min="3077" max="3077" width="14.140625" style="1" customWidth="1"/>
    <col min="3078" max="3078" width="9.28515625" style="1" customWidth="1"/>
    <col min="3079" max="3079" width="22.42578125" style="1" customWidth="1"/>
    <col min="3080" max="3328" width="9.140625" style="1"/>
    <col min="3329" max="3329" width="3" style="1" customWidth="1"/>
    <col min="3330" max="3330" width="25.42578125" style="1" customWidth="1"/>
    <col min="3331" max="3331" width="22.5703125" style="1" customWidth="1"/>
    <col min="3332" max="3332" width="22.85546875" style="1" customWidth="1"/>
    <col min="3333" max="3333" width="14.140625" style="1" customWidth="1"/>
    <col min="3334" max="3334" width="9.28515625" style="1" customWidth="1"/>
    <col min="3335" max="3335" width="22.42578125" style="1" customWidth="1"/>
    <col min="3336" max="3584" width="9.140625" style="1"/>
    <col min="3585" max="3585" width="3" style="1" customWidth="1"/>
    <col min="3586" max="3586" width="25.42578125" style="1" customWidth="1"/>
    <col min="3587" max="3587" width="22.5703125" style="1" customWidth="1"/>
    <col min="3588" max="3588" width="22.85546875" style="1" customWidth="1"/>
    <col min="3589" max="3589" width="14.140625" style="1" customWidth="1"/>
    <col min="3590" max="3590" width="9.28515625" style="1" customWidth="1"/>
    <col min="3591" max="3591" width="22.42578125" style="1" customWidth="1"/>
    <col min="3592" max="3840" width="9.140625" style="1"/>
    <col min="3841" max="3841" width="3" style="1" customWidth="1"/>
    <col min="3842" max="3842" width="25.42578125" style="1" customWidth="1"/>
    <col min="3843" max="3843" width="22.5703125" style="1" customWidth="1"/>
    <col min="3844" max="3844" width="22.85546875" style="1" customWidth="1"/>
    <col min="3845" max="3845" width="14.140625" style="1" customWidth="1"/>
    <col min="3846" max="3846" width="9.28515625" style="1" customWidth="1"/>
    <col min="3847" max="3847" width="22.42578125" style="1" customWidth="1"/>
    <col min="3848" max="4096" width="9.140625" style="1"/>
    <col min="4097" max="4097" width="3" style="1" customWidth="1"/>
    <col min="4098" max="4098" width="25.42578125" style="1" customWidth="1"/>
    <col min="4099" max="4099" width="22.5703125" style="1" customWidth="1"/>
    <col min="4100" max="4100" width="22.85546875" style="1" customWidth="1"/>
    <col min="4101" max="4101" width="14.140625" style="1" customWidth="1"/>
    <col min="4102" max="4102" width="9.28515625" style="1" customWidth="1"/>
    <col min="4103" max="4103" width="22.42578125" style="1" customWidth="1"/>
    <col min="4104" max="4352" width="9.140625" style="1"/>
    <col min="4353" max="4353" width="3" style="1" customWidth="1"/>
    <col min="4354" max="4354" width="25.42578125" style="1" customWidth="1"/>
    <col min="4355" max="4355" width="22.5703125" style="1" customWidth="1"/>
    <col min="4356" max="4356" width="22.85546875" style="1" customWidth="1"/>
    <col min="4357" max="4357" width="14.140625" style="1" customWidth="1"/>
    <col min="4358" max="4358" width="9.28515625" style="1" customWidth="1"/>
    <col min="4359" max="4359" width="22.42578125" style="1" customWidth="1"/>
    <col min="4360" max="4608" width="9.140625" style="1"/>
    <col min="4609" max="4609" width="3" style="1" customWidth="1"/>
    <col min="4610" max="4610" width="25.42578125" style="1" customWidth="1"/>
    <col min="4611" max="4611" width="22.5703125" style="1" customWidth="1"/>
    <col min="4612" max="4612" width="22.85546875" style="1" customWidth="1"/>
    <col min="4613" max="4613" width="14.140625" style="1" customWidth="1"/>
    <col min="4614" max="4614" width="9.28515625" style="1" customWidth="1"/>
    <col min="4615" max="4615" width="22.42578125" style="1" customWidth="1"/>
    <col min="4616" max="4864" width="9.140625" style="1"/>
    <col min="4865" max="4865" width="3" style="1" customWidth="1"/>
    <col min="4866" max="4866" width="25.42578125" style="1" customWidth="1"/>
    <col min="4867" max="4867" width="22.5703125" style="1" customWidth="1"/>
    <col min="4868" max="4868" width="22.85546875" style="1" customWidth="1"/>
    <col min="4869" max="4869" width="14.140625" style="1" customWidth="1"/>
    <col min="4870" max="4870" width="9.28515625" style="1" customWidth="1"/>
    <col min="4871" max="4871" width="22.42578125" style="1" customWidth="1"/>
    <col min="4872" max="5120" width="9.140625" style="1"/>
    <col min="5121" max="5121" width="3" style="1" customWidth="1"/>
    <col min="5122" max="5122" width="25.42578125" style="1" customWidth="1"/>
    <col min="5123" max="5123" width="22.5703125" style="1" customWidth="1"/>
    <col min="5124" max="5124" width="22.85546875" style="1" customWidth="1"/>
    <col min="5125" max="5125" width="14.140625" style="1" customWidth="1"/>
    <col min="5126" max="5126" width="9.28515625" style="1" customWidth="1"/>
    <col min="5127" max="5127" width="22.42578125" style="1" customWidth="1"/>
    <col min="5128" max="5376" width="9.140625" style="1"/>
    <col min="5377" max="5377" width="3" style="1" customWidth="1"/>
    <col min="5378" max="5378" width="25.42578125" style="1" customWidth="1"/>
    <col min="5379" max="5379" width="22.5703125" style="1" customWidth="1"/>
    <col min="5380" max="5380" width="22.85546875" style="1" customWidth="1"/>
    <col min="5381" max="5381" width="14.140625" style="1" customWidth="1"/>
    <col min="5382" max="5382" width="9.28515625" style="1" customWidth="1"/>
    <col min="5383" max="5383" width="22.42578125" style="1" customWidth="1"/>
    <col min="5384" max="5632" width="9.140625" style="1"/>
    <col min="5633" max="5633" width="3" style="1" customWidth="1"/>
    <col min="5634" max="5634" width="25.42578125" style="1" customWidth="1"/>
    <col min="5635" max="5635" width="22.5703125" style="1" customWidth="1"/>
    <col min="5636" max="5636" width="22.85546875" style="1" customWidth="1"/>
    <col min="5637" max="5637" width="14.140625" style="1" customWidth="1"/>
    <col min="5638" max="5638" width="9.28515625" style="1" customWidth="1"/>
    <col min="5639" max="5639" width="22.42578125" style="1" customWidth="1"/>
    <col min="5640" max="5888" width="9.140625" style="1"/>
    <col min="5889" max="5889" width="3" style="1" customWidth="1"/>
    <col min="5890" max="5890" width="25.42578125" style="1" customWidth="1"/>
    <col min="5891" max="5891" width="22.5703125" style="1" customWidth="1"/>
    <col min="5892" max="5892" width="22.85546875" style="1" customWidth="1"/>
    <col min="5893" max="5893" width="14.140625" style="1" customWidth="1"/>
    <col min="5894" max="5894" width="9.28515625" style="1" customWidth="1"/>
    <col min="5895" max="5895" width="22.42578125" style="1" customWidth="1"/>
    <col min="5896" max="6144" width="9.140625" style="1"/>
    <col min="6145" max="6145" width="3" style="1" customWidth="1"/>
    <col min="6146" max="6146" width="25.42578125" style="1" customWidth="1"/>
    <col min="6147" max="6147" width="22.5703125" style="1" customWidth="1"/>
    <col min="6148" max="6148" width="22.85546875" style="1" customWidth="1"/>
    <col min="6149" max="6149" width="14.140625" style="1" customWidth="1"/>
    <col min="6150" max="6150" width="9.28515625" style="1" customWidth="1"/>
    <col min="6151" max="6151" width="22.42578125" style="1" customWidth="1"/>
    <col min="6152" max="6400" width="9.140625" style="1"/>
    <col min="6401" max="6401" width="3" style="1" customWidth="1"/>
    <col min="6402" max="6402" width="25.42578125" style="1" customWidth="1"/>
    <col min="6403" max="6403" width="22.5703125" style="1" customWidth="1"/>
    <col min="6404" max="6404" width="22.85546875" style="1" customWidth="1"/>
    <col min="6405" max="6405" width="14.140625" style="1" customWidth="1"/>
    <col min="6406" max="6406" width="9.28515625" style="1" customWidth="1"/>
    <col min="6407" max="6407" width="22.42578125" style="1" customWidth="1"/>
    <col min="6408" max="6656" width="9.140625" style="1"/>
    <col min="6657" max="6657" width="3" style="1" customWidth="1"/>
    <col min="6658" max="6658" width="25.42578125" style="1" customWidth="1"/>
    <col min="6659" max="6659" width="22.5703125" style="1" customWidth="1"/>
    <col min="6660" max="6660" width="22.85546875" style="1" customWidth="1"/>
    <col min="6661" max="6661" width="14.140625" style="1" customWidth="1"/>
    <col min="6662" max="6662" width="9.28515625" style="1" customWidth="1"/>
    <col min="6663" max="6663" width="22.42578125" style="1" customWidth="1"/>
    <col min="6664" max="6912" width="9.140625" style="1"/>
    <col min="6913" max="6913" width="3" style="1" customWidth="1"/>
    <col min="6914" max="6914" width="25.42578125" style="1" customWidth="1"/>
    <col min="6915" max="6915" width="22.5703125" style="1" customWidth="1"/>
    <col min="6916" max="6916" width="22.85546875" style="1" customWidth="1"/>
    <col min="6917" max="6917" width="14.140625" style="1" customWidth="1"/>
    <col min="6918" max="6918" width="9.28515625" style="1" customWidth="1"/>
    <col min="6919" max="6919" width="22.42578125" style="1" customWidth="1"/>
    <col min="6920" max="7168" width="9.140625" style="1"/>
    <col min="7169" max="7169" width="3" style="1" customWidth="1"/>
    <col min="7170" max="7170" width="25.42578125" style="1" customWidth="1"/>
    <col min="7171" max="7171" width="22.5703125" style="1" customWidth="1"/>
    <col min="7172" max="7172" width="22.85546875" style="1" customWidth="1"/>
    <col min="7173" max="7173" width="14.140625" style="1" customWidth="1"/>
    <col min="7174" max="7174" width="9.28515625" style="1" customWidth="1"/>
    <col min="7175" max="7175" width="22.42578125" style="1" customWidth="1"/>
    <col min="7176" max="7424" width="9.140625" style="1"/>
    <col min="7425" max="7425" width="3" style="1" customWidth="1"/>
    <col min="7426" max="7426" width="25.42578125" style="1" customWidth="1"/>
    <col min="7427" max="7427" width="22.5703125" style="1" customWidth="1"/>
    <col min="7428" max="7428" width="22.85546875" style="1" customWidth="1"/>
    <col min="7429" max="7429" width="14.140625" style="1" customWidth="1"/>
    <col min="7430" max="7430" width="9.28515625" style="1" customWidth="1"/>
    <col min="7431" max="7431" width="22.42578125" style="1" customWidth="1"/>
    <col min="7432" max="7680" width="9.140625" style="1"/>
    <col min="7681" max="7681" width="3" style="1" customWidth="1"/>
    <col min="7682" max="7682" width="25.42578125" style="1" customWidth="1"/>
    <col min="7683" max="7683" width="22.5703125" style="1" customWidth="1"/>
    <col min="7684" max="7684" width="22.85546875" style="1" customWidth="1"/>
    <col min="7685" max="7685" width="14.140625" style="1" customWidth="1"/>
    <col min="7686" max="7686" width="9.28515625" style="1" customWidth="1"/>
    <col min="7687" max="7687" width="22.42578125" style="1" customWidth="1"/>
    <col min="7688" max="7936" width="9.140625" style="1"/>
    <col min="7937" max="7937" width="3" style="1" customWidth="1"/>
    <col min="7938" max="7938" width="25.42578125" style="1" customWidth="1"/>
    <col min="7939" max="7939" width="22.5703125" style="1" customWidth="1"/>
    <col min="7940" max="7940" width="22.85546875" style="1" customWidth="1"/>
    <col min="7941" max="7941" width="14.140625" style="1" customWidth="1"/>
    <col min="7942" max="7942" width="9.28515625" style="1" customWidth="1"/>
    <col min="7943" max="7943" width="22.42578125" style="1" customWidth="1"/>
    <col min="7944" max="8192" width="9.140625" style="1"/>
    <col min="8193" max="8193" width="3" style="1" customWidth="1"/>
    <col min="8194" max="8194" width="25.42578125" style="1" customWidth="1"/>
    <col min="8195" max="8195" width="22.5703125" style="1" customWidth="1"/>
    <col min="8196" max="8196" width="22.85546875" style="1" customWidth="1"/>
    <col min="8197" max="8197" width="14.140625" style="1" customWidth="1"/>
    <col min="8198" max="8198" width="9.28515625" style="1" customWidth="1"/>
    <col min="8199" max="8199" width="22.42578125" style="1" customWidth="1"/>
    <col min="8200" max="8448" width="9.140625" style="1"/>
    <col min="8449" max="8449" width="3" style="1" customWidth="1"/>
    <col min="8450" max="8450" width="25.42578125" style="1" customWidth="1"/>
    <col min="8451" max="8451" width="22.5703125" style="1" customWidth="1"/>
    <col min="8452" max="8452" width="22.85546875" style="1" customWidth="1"/>
    <col min="8453" max="8453" width="14.140625" style="1" customWidth="1"/>
    <col min="8454" max="8454" width="9.28515625" style="1" customWidth="1"/>
    <col min="8455" max="8455" width="22.42578125" style="1" customWidth="1"/>
    <col min="8456" max="8704" width="9.140625" style="1"/>
    <col min="8705" max="8705" width="3" style="1" customWidth="1"/>
    <col min="8706" max="8706" width="25.42578125" style="1" customWidth="1"/>
    <col min="8707" max="8707" width="22.5703125" style="1" customWidth="1"/>
    <col min="8708" max="8708" width="22.85546875" style="1" customWidth="1"/>
    <col min="8709" max="8709" width="14.140625" style="1" customWidth="1"/>
    <col min="8710" max="8710" width="9.28515625" style="1" customWidth="1"/>
    <col min="8711" max="8711" width="22.42578125" style="1" customWidth="1"/>
    <col min="8712" max="8960" width="9.140625" style="1"/>
    <col min="8961" max="8961" width="3" style="1" customWidth="1"/>
    <col min="8962" max="8962" width="25.42578125" style="1" customWidth="1"/>
    <col min="8963" max="8963" width="22.5703125" style="1" customWidth="1"/>
    <col min="8964" max="8964" width="22.85546875" style="1" customWidth="1"/>
    <col min="8965" max="8965" width="14.140625" style="1" customWidth="1"/>
    <col min="8966" max="8966" width="9.28515625" style="1" customWidth="1"/>
    <col min="8967" max="8967" width="22.42578125" style="1" customWidth="1"/>
    <col min="8968" max="9216" width="9.140625" style="1"/>
    <col min="9217" max="9217" width="3" style="1" customWidth="1"/>
    <col min="9218" max="9218" width="25.42578125" style="1" customWidth="1"/>
    <col min="9219" max="9219" width="22.5703125" style="1" customWidth="1"/>
    <col min="9220" max="9220" width="22.85546875" style="1" customWidth="1"/>
    <col min="9221" max="9221" width="14.140625" style="1" customWidth="1"/>
    <col min="9222" max="9222" width="9.28515625" style="1" customWidth="1"/>
    <col min="9223" max="9223" width="22.42578125" style="1" customWidth="1"/>
    <col min="9224" max="9472" width="9.140625" style="1"/>
    <col min="9473" max="9473" width="3" style="1" customWidth="1"/>
    <col min="9474" max="9474" width="25.42578125" style="1" customWidth="1"/>
    <col min="9475" max="9475" width="22.5703125" style="1" customWidth="1"/>
    <col min="9476" max="9476" width="22.85546875" style="1" customWidth="1"/>
    <col min="9477" max="9477" width="14.140625" style="1" customWidth="1"/>
    <col min="9478" max="9478" width="9.28515625" style="1" customWidth="1"/>
    <col min="9479" max="9479" width="22.42578125" style="1" customWidth="1"/>
    <col min="9480" max="9728" width="9.140625" style="1"/>
    <col min="9729" max="9729" width="3" style="1" customWidth="1"/>
    <col min="9730" max="9730" width="25.42578125" style="1" customWidth="1"/>
    <col min="9731" max="9731" width="22.5703125" style="1" customWidth="1"/>
    <col min="9732" max="9732" width="22.85546875" style="1" customWidth="1"/>
    <col min="9733" max="9733" width="14.140625" style="1" customWidth="1"/>
    <col min="9734" max="9734" width="9.28515625" style="1" customWidth="1"/>
    <col min="9735" max="9735" width="22.42578125" style="1" customWidth="1"/>
    <col min="9736" max="9984" width="9.140625" style="1"/>
    <col min="9985" max="9985" width="3" style="1" customWidth="1"/>
    <col min="9986" max="9986" width="25.42578125" style="1" customWidth="1"/>
    <col min="9987" max="9987" width="22.5703125" style="1" customWidth="1"/>
    <col min="9988" max="9988" width="22.85546875" style="1" customWidth="1"/>
    <col min="9989" max="9989" width="14.140625" style="1" customWidth="1"/>
    <col min="9990" max="9990" width="9.28515625" style="1" customWidth="1"/>
    <col min="9991" max="9991" width="22.42578125" style="1" customWidth="1"/>
    <col min="9992" max="10240" width="9.140625" style="1"/>
    <col min="10241" max="10241" width="3" style="1" customWidth="1"/>
    <col min="10242" max="10242" width="25.42578125" style="1" customWidth="1"/>
    <col min="10243" max="10243" width="22.5703125" style="1" customWidth="1"/>
    <col min="10244" max="10244" width="22.85546875" style="1" customWidth="1"/>
    <col min="10245" max="10245" width="14.140625" style="1" customWidth="1"/>
    <col min="10246" max="10246" width="9.28515625" style="1" customWidth="1"/>
    <col min="10247" max="10247" width="22.42578125" style="1" customWidth="1"/>
    <col min="10248" max="10496" width="9.140625" style="1"/>
    <col min="10497" max="10497" width="3" style="1" customWidth="1"/>
    <col min="10498" max="10498" width="25.42578125" style="1" customWidth="1"/>
    <col min="10499" max="10499" width="22.5703125" style="1" customWidth="1"/>
    <col min="10500" max="10500" width="22.85546875" style="1" customWidth="1"/>
    <col min="10501" max="10501" width="14.140625" style="1" customWidth="1"/>
    <col min="10502" max="10502" width="9.28515625" style="1" customWidth="1"/>
    <col min="10503" max="10503" width="22.42578125" style="1" customWidth="1"/>
    <col min="10504" max="10752" width="9.140625" style="1"/>
    <col min="10753" max="10753" width="3" style="1" customWidth="1"/>
    <col min="10754" max="10754" width="25.42578125" style="1" customWidth="1"/>
    <col min="10755" max="10755" width="22.5703125" style="1" customWidth="1"/>
    <col min="10756" max="10756" width="22.85546875" style="1" customWidth="1"/>
    <col min="10757" max="10757" width="14.140625" style="1" customWidth="1"/>
    <col min="10758" max="10758" width="9.28515625" style="1" customWidth="1"/>
    <col min="10759" max="10759" width="22.42578125" style="1" customWidth="1"/>
    <col min="10760" max="11008" width="9.140625" style="1"/>
    <col min="11009" max="11009" width="3" style="1" customWidth="1"/>
    <col min="11010" max="11010" width="25.42578125" style="1" customWidth="1"/>
    <col min="11011" max="11011" width="22.5703125" style="1" customWidth="1"/>
    <col min="11012" max="11012" width="22.85546875" style="1" customWidth="1"/>
    <col min="11013" max="11013" width="14.140625" style="1" customWidth="1"/>
    <col min="11014" max="11014" width="9.28515625" style="1" customWidth="1"/>
    <col min="11015" max="11015" width="22.42578125" style="1" customWidth="1"/>
    <col min="11016" max="11264" width="9.140625" style="1"/>
    <col min="11265" max="11265" width="3" style="1" customWidth="1"/>
    <col min="11266" max="11266" width="25.42578125" style="1" customWidth="1"/>
    <col min="11267" max="11267" width="22.5703125" style="1" customWidth="1"/>
    <col min="11268" max="11268" width="22.85546875" style="1" customWidth="1"/>
    <col min="11269" max="11269" width="14.140625" style="1" customWidth="1"/>
    <col min="11270" max="11270" width="9.28515625" style="1" customWidth="1"/>
    <col min="11271" max="11271" width="22.42578125" style="1" customWidth="1"/>
    <col min="11272" max="11520" width="9.140625" style="1"/>
    <col min="11521" max="11521" width="3" style="1" customWidth="1"/>
    <col min="11522" max="11522" width="25.42578125" style="1" customWidth="1"/>
    <col min="11523" max="11523" width="22.5703125" style="1" customWidth="1"/>
    <col min="11524" max="11524" width="22.85546875" style="1" customWidth="1"/>
    <col min="11525" max="11525" width="14.140625" style="1" customWidth="1"/>
    <col min="11526" max="11526" width="9.28515625" style="1" customWidth="1"/>
    <col min="11527" max="11527" width="22.42578125" style="1" customWidth="1"/>
    <col min="11528" max="11776" width="9.140625" style="1"/>
    <col min="11777" max="11777" width="3" style="1" customWidth="1"/>
    <col min="11778" max="11778" width="25.42578125" style="1" customWidth="1"/>
    <col min="11779" max="11779" width="22.5703125" style="1" customWidth="1"/>
    <col min="11780" max="11780" width="22.85546875" style="1" customWidth="1"/>
    <col min="11781" max="11781" width="14.140625" style="1" customWidth="1"/>
    <col min="11782" max="11782" width="9.28515625" style="1" customWidth="1"/>
    <col min="11783" max="11783" width="22.42578125" style="1" customWidth="1"/>
    <col min="11784" max="12032" width="9.140625" style="1"/>
    <col min="12033" max="12033" width="3" style="1" customWidth="1"/>
    <col min="12034" max="12034" width="25.42578125" style="1" customWidth="1"/>
    <col min="12035" max="12035" width="22.5703125" style="1" customWidth="1"/>
    <col min="12036" max="12036" width="22.85546875" style="1" customWidth="1"/>
    <col min="12037" max="12037" width="14.140625" style="1" customWidth="1"/>
    <col min="12038" max="12038" width="9.28515625" style="1" customWidth="1"/>
    <col min="12039" max="12039" width="22.42578125" style="1" customWidth="1"/>
    <col min="12040" max="12288" width="9.140625" style="1"/>
    <col min="12289" max="12289" width="3" style="1" customWidth="1"/>
    <col min="12290" max="12290" width="25.42578125" style="1" customWidth="1"/>
    <col min="12291" max="12291" width="22.5703125" style="1" customWidth="1"/>
    <col min="12292" max="12292" width="22.85546875" style="1" customWidth="1"/>
    <col min="12293" max="12293" width="14.140625" style="1" customWidth="1"/>
    <col min="12294" max="12294" width="9.28515625" style="1" customWidth="1"/>
    <col min="12295" max="12295" width="22.42578125" style="1" customWidth="1"/>
    <col min="12296" max="12544" width="9.140625" style="1"/>
    <col min="12545" max="12545" width="3" style="1" customWidth="1"/>
    <col min="12546" max="12546" width="25.42578125" style="1" customWidth="1"/>
    <col min="12547" max="12547" width="22.5703125" style="1" customWidth="1"/>
    <col min="12548" max="12548" width="22.85546875" style="1" customWidth="1"/>
    <col min="12549" max="12549" width="14.140625" style="1" customWidth="1"/>
    <col min="12550" max="12550" width="9.28515625" style="1" customWidth="1"/>
    <col min="12551" max="12551" width="22.42578125" style="1" customWidth="1"/>
    <col min="12552" max="12800" width="9.140625" style="1"/>
    <col min="12801" max="12801" width="3" style="1" customWidth="1"/>
    <col min="12802" max="12802" width="25.42578125" style="1" customWidth="1"/>
    <col min="12803" max="12803" width="22.5703125" style="1" customWidth="1"/>
    <col min="12804" max="12804" width="22.85546875" style="1" customWidth="1"/>
    <col min="12805" max="12805" width="14.140625" style="1" customWidth="1"/>
    <col min="12806" max="12806" width="9.28515625" style="1" customWidth="1"/>
    <col min="12807" max="12807" width="22.42578125" style="1" customWidth="1"/>
    <col min="12808" max="13056" width="9.140625" style="1"/>
    <col min="13057" max="13057" width="3" style="1" customWidth="1"/>
    <col min="13058" max="13058" width="25.42578125" style="1" customWidth="1"/>
    <col min="13059" max="13059" width="22.5703125" style="1" customWidth="1"/>
    <col min="13060" max="13060" width="22.85546875" style="1" customWidth="1"/>
    <col min="13061" max="13061" width="14.140625" style="1" customWidth="1"/>
    <col min="13062" max="13062" width="9.28515625" style="1" customWidth="1"/>
    <col min="13063" max="13063" width="22.42578125" style="1" customWidth="1"/>
    <col min="13064" max="13312" width="9.140625" style="1"/>
    <col min="13313" max="13313" width="3" style="1" customWidth="1"/>
    <col min="13314" max="13314" width="25.42578125" style="1" customWidth="1"/>
    <col min="13315" max="13315" width="22.5703125" style="1" customWidth="1"/>
    <col min="13316" max="13316" width="22.85546875" style="1" customWidth="1"/>
    <col min="13317" max="13317" width="14.140625" style="1" customWidth="1"/>
    <col min="13318" max="13318" width="9.28515625" style="1" customWidth="1"/>
    <col min="13319" max="13319" width="22.42578125" style="1" customWidth="1"/>
    <col min="13320" max="13568" width="9.140625" style="1"/>
    <col min="13569" max="13569" width="3" style="1" customWidth="1"/>
    <col min="13570" max="13570" width="25.42578125" style="1" customWidth="1"/>
    <col min="13571" max="13571" width="22.5703125" style="1" customWidth="1"/>
    <col min="13572" max="13572" width="22.85546875" style="1" customWidth="1"/>
    <col min="13573" max="13573" width="14.140625" style="1" customWidth="1"/>
    <col min="13574" max="13574" width="9.28515625" style="1" customWidth="1"/>
    <col min="13575" max="13575" width="22.42578125" style="1" customWidth="1"/>
    <col min="13576" max="13824" width="9.140625" style="1"/>
    <col min="13825" max="13825" width="3" style="1" customWidth="1"/>
    <col min="13826" max="13826" width="25.42578125" style="1" customWidth="1"/>
    <col min="13827" max="13827" width="22.5703125" style="1" customWidth="1"/>
    <col min="13828" max="13828" width="22.85546875" style="1" customWidth="1"/>
    <col min="13829" max="13829" width="14.140625" style="1" customWidth="1"/>
    <col min="13830" max="13830" width="9.28515625" style="1" customWidth="1"/>
    <col min="13831" max="13831" width="22.42578125" style="1" customWidth="1"/>
    <col min="13832" max="14080" width="9.140625" style="1"/>
    <col min="14081" max="14081" width="3" style="1" customWidth="1"/>
    <col min="14082" max="14082" width="25.42578125" style="1" customWidth="1"/>
    <col min="14083" max="14083" width="22.5703125" style="1" customWidth="1"/>
    <col min="14084" max="14084" width="22.85546875" style="1" customWidth="1"/>
    <col min="14085" max="14085" width="14.140625" style="1" customWidth="1"/>
    <col min="14086" max="14086" width="9.28515625" style="1" customWidth="1"/>
    <col min="14087" max="14087" width="22.42578125" style="1" customWidth="1"/>
    <col min="14088" max="14336" width="9.140625" style="1"/>
    <col min="14337" max="14337" width="3" style="1" customWidth="1"/>
    <col min="14338" max="14338" width="25.42578125" style="1" customWidth="1"/>
    <col min="14339" max="14339" width="22.5703125" style="1" customWidth="1"/>
    <col min="14340" max="14340" width="22.85546875" style="1" customWidth="1"/>
    <col min="14341" max="14341" width="14.140625" style="1" customWidth="1"/>
    <col min="14342" max="14342" width="9.28515625" style="1" customWidth="1"/>
    <col min="14343" max="14343" width="22.42578125" style="1" customWidth="1"/>
    <col min="14344" max="14592" width="9.140625" style="1"/>
    <col min="14593" max="14593" width="3" style="1" customWidth="1"/>
    <col min="14594" max="14594" width="25.42578125" style="1" customWidth="1"/>
    <col min="14595" max="14595" width="22.5703125" style="1" customWidth="1"/>
    <col min="14596" max="14596" width="22.85546875" style="1" customWidth="1"/>
    <col min="14597" max="14597" width="14.140625" style="1" customWidth="1"/>
    <col min="14598" max="14598" width="9.28515625" style="1" customWidth="1"/>
    <col min="14599" max="14599" width="22.42578125" style="1" customWidth="1"/>
    <col min="14600" max="14848" width="9.140625" style="1"/>
    <col min="14849" max="14849" width="3" style="1" customWidth="1"/>
    <col min="14850" max="14850" width="25.42578125" style="1" customWidth="1"/>
    <col min="14851" max="14851" width="22.5703125" style="1" customWidth="1"/>
    <col min="14852" max="14852" width="22.85546875" style="1" customWidth="1"/>
    <col min="14853" max="14853" width="14.140625" style="1" customWidth="1"/>
    <col min="14854" max="14854" width="9.28515625" style="1" customWidth="1"/>
    <col min="14855" max="14855" width="22.42578125" style="1" customWidth="1"/>
    <col min="14856" max="15104" width="9.140625" style="1"/>
    <col min="15105" max="15105" width="3" style="1" customWidth="1"/>
    <col min="15106" max="15106" width="25.42578125" style="1" customWidth="1"/>
    <col min="15107" max="15107" width="22.5703125" style="1" customWidth="1"/>
    <col min="15108" max="15108" width="22.85546875" style="1" customWidth="1"/>
    <col min="15109" max="15109" width="14.140625" style="1" customWidth="1"/>
    <col min="15110" max="15110" width="9.28515625" style="1" customWidth="1"/>
    <col min="15111" max="15111" width="22.42578125" style="1" customWidth="1"/>
    <col min="15112" max="15360" width="9.140625" style="1"/>
    <col min="15361" max="15361" width="3" style="1" customWidth="1"/>
    <col min="15362" max="15362" width="25.42578125" style="1" customWidth="1"/>
    <col min="15363" max="15363" width="22.5703125" style="1" customWidth="1"/>
    <col min="15364" max="15364" width="22.85546875" style="1" customWidth="1"/>
    <col min="15365" max="15365" width="14.140625" style="1" customWidth="1"/>
    <col min="15366" max="15366" width="9.28515625" style="1" customWidth="1"/>
    <col min="15367" max="15367" width="22.42578125" style="1" customWidth="1"/>
    <col min="15368" max="15616" width="9.140625" style="1"/>
    <col min="15617" max="15617" width="3" style="1" customWidth="1"/>
    <col min="15618" max="15618" width="25.42578125" style="1" customWidth="1"/>
    <col min="15619" max="15619" width="22.5703125" style="1" customWidth="1"/>
    <col min="15620" max="15620" width="22.85546875" style="1" customWidth="1"/>
    <col min="15621" max="15621" width="14.140625" style="1" customWidth="1"/>
    <col min="15622" max="15622" width="9.28515625" style="1" customWidth="1"/>
    <col min="15623" max="15623" width="22.42578125" style="1" customWidth="1"/>
    <col min="15624" max="15872" width="9.140625" style="1"/>
    <col min="15873" max="15873" width="3" style="1" customWidth="1"/>
    <col min="15874" max="15874" width="25.42578125" style="1" customWidth="1"/>
    <col min="15875" max="15875" width="22.5703125" style="1" customWidth="1"/>
    <col min="15876" max="15876" width="22.85546875" style="1" customWidth="1"/>
    <col min="15877" max="15877" width="14.140625" style="1" customWidth="1"/>
    <col min="15878" max="15878" width="9.28515625" style="1" customWidth="1"/>
    <col min="15879" max="15879" width="22.42578125" style="1" customWidth="1"/>
    <col min="15880" max="16128" width="9.140625" style="1"/>
    <col min="16129" max="16129" width="3" style="1" customWidth="1"/>
    <col min="16130" max="16130" width="25.42578125" style="1" customWidth="1"/>
    <col min="16131" max="16131" width="22.5703125" style="1" customWidth="1"/>
    <col min="16132" max="16132" width="22.85546875" style="1" customWidth="1"/>
    <col min="16133" max="16133" width="14.140625" style="1" customWidth="1"/>
    <col min="16134" max="16134" width="9.28515625" style="1" customWidth="1"/>
    <col min="16135" max="16135" width="22.42578125" style="1" customWidth="1"/>
    <col min="16136" max="16384" width="9.140625" style="1"/>
  </cols>
  <sheetData>
    <row r="1" spans="1:8" ht="30" customHeight="1" x14ac:dyDescent="0.2">
      <c r="A1" s="111" t="s">
        <v>35</v>
      </c>
      <c r="B1" s="111"/>
      <c r="C1" s="111"/>
      <c r="D1" s="111"/>
      <c r="E1" s="111"/>
      <c r="F1" s="65"/>
      <c r="G1" s="65"/>
    </row>
    <row r="2" spans="1:8" ht="30" customHeight="1" x14ac:dyDescent="0.2">
      <c r="A2" s="112" t="s">
        <v>36</v>
      </c>
      <c r="B2" s="112"/>
      <c r="C2" s="112"/>
      <c r="D2" s="112"/>
      <c r="E2" s="112"/>
      <c r="F2" s="65"/>
      <c r="G2" s="65"/>
    </row>
    <row r="3" spans="1:8" ht="81.75" customHeight="1" x14ac:dyDescent="0.2">
      <c r="A3" s="26"/>
      <c r="B3" s="109" t="s">
        <v>82</v>
      </c>
      <c r="C3" s="109"/>
      <c r="D3" s="110" t="s">
        <v>83</v>
      </c>
      <c r="E3" s="110"/>
      <c r="F3" s="65"/>
      <c r="G3" s="65"/>
    </row>
    <row r="4" spans="1:8" s="2" customFormat="1" ht="60" customHeight="1" x14ac:dyDescent="0.2">
      <c r="A4" s="58"/>
      <c r="B4" s="58" t="s">
        <v>84</v>
      </c>
      <c r="C4" s="58" t="s">
        <v>1</v>
      </c>
      <c r="D4" s="58" t="s">
        <v>89</v>
      </c>
      <c r="E4" s="58" t="s">
        <v>116</v>
      </c>
      <c r="F4" s="66"/>
      <c r="G4" s="66"/>
    </row>
    <row r="5" spans="1:8" ht="23.25" customHeight="1" x14ac:dyDescent="0.2">
      <c r="A5" s="106" t="s">
        <v>37</v>
      </c>
      <c r="B5" s="107"/>
      <c r="C5" s="107"/>
      <c r="D5" s="107"/>
      <c r="E5" s="108"/>
      <c r="F5" s="65"/>
      <c r="G5" s="65"/>
    </row>
    <row r="6" spans="1:8" ht="48.75" customHeight="1" x14ac:dyDescent="0.2">
      <c r="A6" s="42">
        <v>1</v>
      </c>
      <c r="B6" s="7" t="s">
        <v>106</v>
      </c>
      <c r="C6" s="54" t="s">
        <v>38</v>
      </c>
      <c r="D6" s="54" t="s">
        <v>39</v>
      </c>
      <c r="E6" s="20">
        <v>116800</v>
      </c>
      <c r="F6" s="66">
        <f>16000*7.3</f>
        <v>116800</v>
      </c>
      <c r="G6" s="66"/>
    </row>
    <row r="7" spans="1:8" s="3" customFormat="1" ht="63" customHeight="1" x14ac:dyDescent="0.25">
      <c r="A7" s="43">
        <v>2</v>
      </c>
      <c r="B7" s="7" t="s">
        <v>107</v>
      </c>
      <c r="C7" s="54" t="s">
        <v>40</v>
      </c>
      <c r="D7" s="8" t="s">
        <v>41</v>
      </c>
      <c r="E7" s="21">
        <v>25509</v>
      </c>
      <c r="F7" s="84">
        <f>4990+2890*7.1</f>
        <v>25509</v>
      </c>
      <c r="G7" s="69"/>
      <c r="H7"/>
    </row>
    <row r="8" spans="1:8" s="3" customFormat="1" ht="40.5" customHeight="1" x14ac:dyDescent="0.25">
      <c r="A8" s="43">
        <v>3</v>
      </c>
      <c r="B8" s="7" t="s">
        <v>42</v>
      </c>
      <c r="C8" s="54" t="s">
        <v>43</v>
      </c>
      <c r="D8" s="54" t="s">
        <v>44</v>
      </c>
      <c r="E8" s="22">
        <v>104260</v>
      </c>
      <c r="F8" s="68">
        <f>(61620+32800*1.3)</f>
        <v>104260</v>
      </c>
      <c r="G8" s="69"/>
      <c r="H8"/>
    </row>
    <row r="9" spans="1:8" s="3" customFormat="1" ht="24.75" customHeight="1" x14ac:dyDescent="0.2">
      <c r="A9" s="23"/>
      <c r="B9" s="23"/>
      <c r="C9" s="23"/>
      <c r="D9" s="54" t="s">
        <v>11</v>
      </c>
      <c r="E9" s="24">
        <f>SUM(E6:E8)</f>
        <v>246569</v>
      </c>
      <c r="F9" s="73"/>
      <c r="G9" s="73"/>
    </row>
    <row r="10" spans="1:8" s="3" customFormat="1" ht="24.75" customHeight="1" x14ac:dyDescent="0.2">
      <c r="A10" s="23"/>
      <c r="B10" s="23"/>
      <c r="C10" s="23"/>
      <c r="D10" s="54" t="s">
        <v>12</v>
      </c>
      <c r="E10" s="24">
        <f>E9*1.08</f>
        <v>266294.52</v>
      </c>
      <c r="F10" s="73"/>
      <c r="G10" s="73"/>
    </row>
    <row r="11" spans="1:8" s="3" customFormat="1" ht="24.75" customHeight="1" x14ac:dyDescent="0.2">
      <c r="A11" s="23"/>
      <c r="B11" s="23"/>
      <c r="C11" s="23"/>
      <c r="D11" s="55" t="s">
        <v>80</v>
      </c>
      <c r="E11" s="25">
        <f>SUM(E10*0.6)</f>
        <v>159776.712</v>
      </c>
      <c r="F11" s="73"/>
      <c r="G11" s="73"/>
    </row>
    <row r="12" spans="1:8" ht="15" customHeight="1" x14ac:dyDescent="0.2">
      <c r="A12" s="65"/>
      <c r="B12" s="65"/>
      <c r="C12" s="65"/>
      <c r="D12" s="65"/>
      <c r="E12" s="65"/>
      <c r="F12" s="65"/>
      <c r="G12" s="65"/>
    </row>
    <row r="13" spans="1:8" s="98" customFormat="1" ht="15" customHeight="1" x14ac:dyDescent="0.25">
      <c r="A13" s="97" t="s">
        <v>112</v>
      </c>
      <c r="C13" s="97" t="s">
        <v>113</v>
      </c>
      <c r="D13" s="97"/>
      <c r="E13" s="97"/>
      <c r="F13" s="97"/>
      <c r="G13" s="97"/>
      <c r="H13" s="97"/>
    </row>
    <row r="14" spans="1:8" s="98" customFormat="1" ht="15" customHeight="1" x14ac:dyDescent="0.25">
      <c r="A14" s="97"/>
      <c r="C14" s="97"/>
      <c r="D14" s="97"/>
      <c r="E14" s="99"/>
      <c r="F14" s="97"/>
      <c r="G14" s="97"/>
      <c r="H14" s="97"/>
    </row>
    <row r="15" spans="1:8" s="98" customFormat="1" ht="15" customHeight="1" x14ac:dyDescent="0.25">
      <c r="A15" s="97" t="s">
        <v>114</v>
      </c>
      <c r="C15" s="97" t="s">
        <v>113</v>
      </c>
      <c r="D15" s="97"/>
      <c r="E15" s="100"/>
      <c r="F15" s="97"/>
      <c r="G15" s="97"/>
      <c r="H15" s="97"/>
    </row>
    <row r="16" spans="1:8" ht="15" customHeight="1" x14ac:dyDescent="0.2">
      <c r="A16" s="65"/>
      <c r="B16" s="65"/>
      <c r="C16" s="65"/>
      <c r="D16" s="65"/>
      <c r="E16" s="65"/>
      <c r="F16" s="65"/>
      <c r="G16" s="65"/>
    </row>
    <row r="17" spans="1:7" ht="15" customHeight="1" x14ac:dyDescent="0.2">
      <c r="A17" s="65"/>
      <c r="B17" s="65"/>
      <c r="C17" s="65"/>
      <c r="D17" s="65"/>
      <c r="E17" s="65"/>
      <c r="F17" s="65"/>
      <c r="G17" s="65"/>
    </row>
    <row r="18" spans="1:7" ht="15" customHeight="1" x14ac:dyDescent="0.2">
      <c r="A18" s="65"/>
      <c r="B18" s="65"/>
      <c r="C18" s="65"/>
      <c r="D18" s="65"/>
      <c r="E18" s="65"/>
      <c r="F18" s="65"/>
      <c r="G18" s="65"/>
    </row>
    <row r="19" spans="1:7" ht="15" customHeight="1" x14ac:dyDescent="0.2">
      <c r="A19" s="65"/>
      <c r="B19" s="65"/>
      <c r="C19" s="65"/>
      <c r="D19" s="65"/>
      <c r="E19" s="65"/>
      <c r="F19" s="65"/>
      <c r="G19" s="65"/>
    </row>
    <row r="20" spans="1:7" ht="15" customHeight="1" x14ac:dyDescent="0.2"/>
  </sheetData>
  <mergeCells count="5">
    <mergeCell ref="A1:E1"/>
    <mergeCell ref="A2:E2"/>
    <mergeCell ref="A5:E5"/>
    <mergeCell ref="B3:C3"/>
    <mergeCell ref="D3:E3"/>
  </mergeCells>
  <printOptions horizontalCentered="1"/>
  <pageMargins left="1.1811023622047245" right="0.39370078740157483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H26"/>
  <sheetViews>
    <sheetView zoomScaleNormal="100" workbookViewId="0">
      <selection activeCell="E10" sqref="E10"/>
    </sheetView>
  </sheetViews>
  <sheetFormatPr defaultRowHeight="12.75" x14ac:dyDescent="0.2"/>
  <cols>
    <col min="1" max="1" width="2.7109375" style="1" customWidth="1"/>
    <col min="2" max="2" width="21.7109375" style="1" customWidth="1"/>
    <col min="3" max="3" width="21" style="1" customWidth="1"/>
    <col min="4" max="4" width="28.42578125" style="1" customWidth="1"/>
    <col min="5" max="5" width="12.5703125" style="1" customWidth="1"/>
    <col min="6" max="6" width="13.7109375" style="1" hidden="1" customWidth="1"/>
    <col min="7" max="7" width="9.140625" style="1"/>
    <col min="8" max="8" width="43.5703125" style="1" customWidth="1"/>
    <col min="9" max="256" width="9.140625" style="1"/>
    <col min="257" max="257" width="2.7109375" style="1" customWidth="1"/>
    <col min="258" max="258" width="26.42578125" style="1" customWidth="1"/>
    <col min="259" max="259" width="21" style="1" customWidth="1"/>
    <col min="260" max="260" width="28.42578125" style="1" customWidth="1"/>
    <col min="261" max="261" width="12.7109375" style="1" customWidth="1"/>
    <col min="262" max="262" width="9.28515625" style="1" customWidth="1"/>
    <col min="263" max="512" width="9.140625" style="1"/>
    <col min="513" max="513" width="2.7109375" style="1" customWidth="1"/>
    <col min="514" max="514" width="26.42578125" style="1" customWidth="1"/>
    <col min="515" max="515" width="21" style="1" customWidth="1"/>
    <col min="516" max="516" width="28.42578125" style="1" customWidth="1"/>
    <col min="517" max="517" width="12.7109375" style="1" customWidth="1"/>
    <col min="518" max="518" width="9.28515625" style="1" customWidth="1"/>
    <col min="519" max="768" width="9.140625" style="1"/>
    <col min="769" max="769" width="2.7109375" style="1" customWidth="1"/>
    <col min="770" max="770" width="26.42578125" style="1" customWidth="1"/>
    <col min="771" max="771" width="21" style="1" customWidth="1"/>
    <col min="772" max="772" width="28.42578125" style="1" customWidth="1"/>
    <col min="773" max="773" width="12.7109375" style="1" customWidth="1"/>
    <col min="774" max="774" width="9.28515625" style="1" customWidth="1"/>
    <col min="775" max="1024" width="9.140625" style="1"/>
    <col min="1025" max="1025" width="2.7109375" style="1" customWidth="1"/>
    <col min="1026" max="1026" width="26.42578125" style="1" customWidth="1"/>
    <col min="1027" max="1027" width="21" style="1" customWidth="1"/>
    <col min="1028" max="1028" width="28.42578125" style="1" customWidth="1"/>
    <col min="1029" max="1029" width="12.7109375" style="1" customWidth="1"/>
    <col min="1030" max="1030" width="9.28515625" style="1" customWidth="1"/>
    <col min="1031" max="1280" width="9.140625" style="1"/>
    <col min="1281" max="1281" width="2.7109375" style="1" customWidth="1"/>
    <col min="1282" max="1282" width="26.42578125" style="1" customWidth="1"/>
    <col min="1283" max="1283" width="21" style="1" customWidth="1"/>
    <col min="1284" max="1284" width="28.42578125" style="1" customWidth="1"/>
    <col min="1285" max="1285" width="12.7109375" style="1" customWidth="1"/>
    <col min="1286" max="1286" width="9.28515625" style="1" customWidth="1"/>
    <col min="1287" max="1536" width="9.140625" style="1"/>
    <col min="1537" max="1537" width="2.7109375" style="1" customWidth="1"/>
    <col min="1538" max="1538" width="26.42578125" style="1" customWidth="1"/>
    <col min="1539" max="1539" width="21" style="1" customWidth="1"/>
    <col min="1540" max="1540" width="28.42578125" style="1" customWidth="1"/>
    <col min="1541" max="1541" width="12.7109375" style="1" customWidth="1"/>
    <col min="1542" max="1542" width="9.28515625" style="1" customWidth="1"/>
    <col min="1543" max="1792" width="9.140625" style="1"/>
    <col min="1793" max="1793" width="2.7109375" style="1" customWidth="1"/>
    <col min="1794" max="1794" width="26.42578125" style="1" customWidth="1"/>
    <col min="1795" max="1795" width="21" style="1" customWidth="1"/>
    <col min="1796" max="1796" width="28.42578125" style="1" customWidth="1"/>
    <col min="1797" max="1797" width="12.7109375" style="1" customWidth="1"/>
    <col min="1798" max="1798" width="9.28515625" style="1" customWidth="1"/>
    <col min="1799" max="2048" width="9.140625" style="1"/>
    <col min="2049" max="2049" width="2.7109375" style="1" customWidth="1"/>
    <col min="2050" max="2050" width="26.42578125" style="1" customWidth="1"/>
    <col min="2051" max="2051" width="21" style="1" customWidth="1"/>
    <col min="2052" max="2052" width="28.42578125" style="1" customWidth="1"/>
    <col min="2053" max="2053" width="12.7109375" style="1" customWidth="1"/>
    <col min="2054" max="2054" width="9.28515625" style="1" customWidth="1"/>
    <col min="2055" max="2304" width="9.140625" style="1"/>
    <col min="2305" max="2305" width="2.7109375" style="1" customWidth="1"/>
    <col min="2306" max="2306" width="26.42578125" style="1" customWidth="1"/>
    <col min="2307" max="2307" width="21" style="1" customWidth="1"/>
    <col min="2308" max="2308" width="28.42578125" style="1" customWidth="1"/>
    <col min="2309" max="2309" width="12.7109375" style="1" customWidth="1"/>
    <col min="2310" max="2310" width="9.28515625" style="1" customWidth="1"/>
    <col min="2311" max="2560" width="9.140625" style="1"/>
    <col min="2561" max="2561" width="2.7109375" style="1" customWidth="1"/>
    <col min="2562" max="2562" width="26.42578125" style="1" customWidth="1"/>
    <col min="2563" max="2563" width="21" style="1" customWidth="1"/>
    <col min="2564" max="2564" width="28.42578125" style="1" customWidth="1"/>
    <col min="2565" max="2565" width="12.7109375" style="1" customWidth="1"/>
    <col min="2566" max="2566" width="9.28515625" style="1" customWidth="1"/>
    <col min="2567" max="2816" width="9.140625" style="1"/>
    <col min="2817" max="2817" width="2.7109375" style="1" customWidth="1"/>
    <col min="2818" max="2818" width="26.42578125" style="1" customWidth="1"/>
    <col min="2819" max="2819" width="21" style="1" customWidth="1"/>
    <col min="2820" max="2820" width="28.42578125" style="1" customWidth="1"/>
    <col min="2821" max="2821" width="12.7109375" style="1" customWidth="1"/>
    <col min="2822" max="2822" width="9.28515625" style="1" customWidth="1"/>
    <col min="2823" max="3072" width="9.140625" style="1"/>
    <col min="3073" max="3073" width="2.7109375" style="1" customWidth="1"/>
    <col min="3074" max="3074" width="26.42578125" style="1" customWidth="1"/>
    <col min="3075" max="3075" width="21" style="1" customWidth="1"/>
    <col min="3076" max="3076" width="28.42578125" style="1" customWidth="1"/>
    <col min="3077" max="3077" width="12.7109375" style="1" customWidth="1"/>
    <col min="3078" max="3078" width="9.28515625" style="1" customWidth="1"/>
    <col min="3079" max="3328" width="9.140625" style="1"/>
    <col min="3329" max="3329" width="2.7109375" style="1" customWidth="1"/>
    <col min="3330" max="3330" width="26.42578125" style="1" customWidth="1"/>
    <col min="3331" max="3331" width="21" style="1" customWidth="1"/>
    <col min="3332" max="3332" width="28.42578125" style="1" customWidth="1"/>
    <col min="3333" max="3333" width="12.7109375" style="1" customWidth="1"/>
    <col min="3334" max="3334" width="9.28515625" style="1" customWidth="1"/>
    <col min="3335" max="3584" width="9.140625" style="1"/>
    <col min="3585" max="3585" width="2.7109375" style="1" customWidth="1"/>
    <col min="3586" max="3586" width="26.42578125" style="1" customWidth="1"/>
    <col min="3587" max="3587" width="21" style="1" customWidth="1"/>
    <col min="3588" max="3588" width="28.42578125" style="1" customWidth="1"/>
    <col min="3589" max="3589" width="12.7109375" style="1" customWidth="1"/>
    <col min="3590" max="3590" width="9.28515625" style="1" customWidth="1"/>
    <col min="3591" max="3840" width="9.140625" style="1"/>
    <col min="3841" max="3841" width="2.7109375" style="1" customWidth="1"/>
    <col min="3842" max="3842" width="26.42578125" style="1" customWidth="1"/>
    <col min="3843" max="3843" width="21" style="1" customWidth="1"/>
    <col min="3844" max="3844" width="28.42578125" style="1" customWidth="1"/>
    <col min="3845" max="3845" width="12.7109375" style="1" customWidth="1"/>
    <col min="3846" max="3846" width="9.28515625" style="1" customWidth="1"/>
    <col min="3847" max="4096" width="9.140625" style="1"/>
    <col min="4097" max="4097" width="2.7109375" style="1" customWidth="1"/>
    <col min="4098" max="4098" width="26.42578125" style="1" customWidth="1"/>
    <col min="4099" max="4099" width="21" style="1" customWidth="1"/>
    <col min="4100" max="4100" width="28.42578125" style="1" customWidth="1"/>
    <col min="4101" max="4101" width="12.7109375" style="1" customWidth="1"/>
    <col min="4102" max="4102" width="9.28515625" style="1" customWidth="1"/>
    <col min="4103" max="4352" width="9.140625" style="1"/>
    <col min="4353" max="4353" width="2.7109375" style="1" customWidth="1"/>
    <col min="4354" max="4354" width="26.42578125" style="1" customWidth="1"/>
    <col min="4355" max="4355" width="21" style="1" customWidth="1"/>
    <col min="4356" max="4356" width="28.42578125" style="1" customWidth="1"/>
    <col min="4357" max="4357" width="12.7109375" style="1" customWidth="1"/>
    <col min="4358" max="4358" width="9.28515625" style="1" customWidth="1"/>
    <col min="4359" max="4608" width="9.140625" style="1"/>
    <col min="4609" max="4609" width="2.7109375" style="1" customWidth="1"/>
    <col min="4610" max="4610" width="26.42578125" style="1" customWidth="1"/>
    <col min="4611" max="4611" width="21" style="1" customWidth="1"/>
    <col min="4612" max="4612" width="28.42578125" style="1" customWidth="1"/>
    <col min="4613" max="4613" width="12.7109375" style="1" customWidth="1"/>
    <col min="4614" max="4614" width="9.28515625" style="1" customWidth="1"/>
    <col min="4615" max="4864" width="9.140625" style="1"/>
    <col min="4865" max="4865" width="2.7109375" style="1" customWidth="1"/>
    <col min="4866" max="4866" width="26.42578125" style="1" customWidth="1"/>
    <col min="4867" max="4867" width="21" style="1" customWidth="1"/>
    <col min="4868" max="4868" width="28.42578125" style="1" customWidth="1"/>
    <col min="4869" max="4869" width="12.7109375" style="1" customWidth="1"/>
    <col min="4870" max="4870" width="9.28515625" style="1" customWidth="1"/>
    <col min="4871" max="5120" width="9.140625" style="1"/>
    <col min="5121" max="5121" width="2.7109375" style="1" customWidth="1"/>
    <col min="5122" max="5122" width="26.42578125" style="1" customWidth="1"/>
    <col min="5123" max="5123" width="21" style="1" customWidth="1"/>
    <col min="5124" max="5124" width="28.42578125" style="1" customWidth="1"/>
    <col min="5125" max="5125" width="12.7109375" style="1" customWidth="1"/>
    <col min="5126" max="5126" width="9.28515625" style="1" customWidth="1"/>
    <col min="5127" max="5376" width="9.140625" style="1"/>
    <col min="5377" max="5377" width="2.7109375" style="1" customWidth="1"/>
    <col min="5378" max="5378" width="26.42578125" style="1" customWidth="1"/>
    <col min="5379" max="5379" width="21" style="1" customWidth="1"/>
    <col min="5380" max="5380" width="28.42578125" style="1" customWidth="1"/>
    <col min="5381" max="5381" width="12.7109375" style="1" customWidth="1"/>
    <col min="5382" max="5382" width="9.28515625" style="1" customWidth="1"/>
    <col min="5383" max="5632" width="9.140625" style="1"/>
    <col min="5633" max="5633" width="2.7109375" style="1" customWidth="1"/>
    <col min="5634" max="5634" width="26.42578125" style="1" customWidth="1"/>
    <col min="5635" max="5635" width="21" style="1" customWidth="1"/>
    <col min="5636" max="5636" width="28.42578125" style="1" customWidth="1"/>
    <col min="5637" max="5637" width="12.7109375" style="1" customWidth="1"/>
    <col min="5638" max="5638" width="9.28515625" style="1" customWidth="1"/>
    <col min="5639" max="5888" width="9.140625" style="1"/>
    <col min="5889" max="5889" width="2.7109375" style="1" customWidth="1"/>
    <col min="5890" max="5890" width="26.42578125" style="1" customWidth="1"/>
    <col min="5891" max="5891" width="21" style="1" customWidth="1"/>
    <col min="5892" max="5892" width="28.42578125" style="1" customWidth="1"/>
    <col min="5893" max="5893" width="12.7109375" style="1" customWidth="1"/>
    <col min="5894" max="5894" width="9.28515625" style="1" customWidth="1"/>
    <col min="5895" max="6144" width="9.140625" style="1"/>
    <col min="6145" max="6145" width="2.7109375" style="1" customWidth="1"/>
    <col min="6146" max="6146" width="26.42578125" style="1" customWidth="1"/>
    <col min="6147" max="6147" width="21" style="1" customWidth="1"/>
    <col min="6148" max="6148" width="28.42578125" style="1" customWidth="1"/>
    <col min="6149" max="6149" width="12.7109375" style="1" customWidth="1"/>
    <col min="6150" max="6150" width="9.28515625" style="1" customWidth="1"/>
    <col min="6151" max="6400" width="9.140625" style="1"/>
    <col min="6401" max="6401" width="2.7109375" style="1" customWidth="1"/>
    <col min="6402" max="6402" width="26.42578125" style="1" customWidth="1"/>
    <col min="6403" max="6403" width="21" style="1" customWidth="1"/>
    <col min="6404" max="6404" width="28.42578125" style="1" customWidth="1"/>
    <col min="6405" max="6405" width="12.7109375" style="1" customWidth="1"/>
    <col min="6406" max="6406" width="9.28515625" style="1" customWidth="1"/>
    <col min="6407" max="6656" width="9.140625" style="1"/>
    <col min="6657" max="6657" width="2.7109375" style="1" customWidth="1"/>
    <col min="6658" max="6658" width="26.42578125" style="1" customWidth="1"/>
    <col min="6659" max="6659" width="21" style="1" customWidth="1"/>
    <col min="6660" max="6660" width="28.42578125" style="1" customWidth="1"/>
    <col min="6661" max="6661" width="12.7109375" style="1" customWidth="1"/>
    <col min="6662" max="6662" width="9.28515625" style="1" customWidth="1"/>
    <col min="6663" max="6912" width="9.140625" style="1"/>
    <col min="6913" max="6913" width="2.7109375" style="1" customWidth="1"/>
    <col min="6914" max="6914" width="26.42578125" style="1" customWidth="1"/>
    <col min="6915" max="6915" width="21" style="1" customWidth="1"/>
    <col min="6916" max="6916" width="28.42578125" style="1" customWidth="1"/>
    <col min="6917" max="6917" width="12.7109375" style="1" customWidth="1"/>
    <col min="6918" max="6918" width="9.28515625" style="1" customWidth="1"/>
    <col min="6919" max="7168" width="9.140625" style="1"/>
    <col min="7169" max="7169" width="2.7109375" style="1" customWidth="1"/>
    <col min="7170" max="7170" width="26.42578125" style="1" customWidth="1"/>
    <col min="7171" max="7171" width="21" style="1" customWidth="1"/>
    <col min="7172" max="7172" width="28.42578125" style="1" customWidth="1"/>
    <col min="7173" max="7173" width="12.7109375" style="1" customWidth="1"/>
    <col min="7174" max="7174" width="9.28515625" style="1" customWidth="1"/>
    <col min="7175" max="7424" width="9.140625" style="1"/>
    <col min="7425" max="7425" width="2.7109375" style="1" customWidth="1"/>
    <col min="7426" max="7426" width="26.42578125" style="1" customWidth="1"/>
    <col min="7427" max="7427" width="21" style="1" customWidth="1"/>
    <col min="7428" max="7428" width="28.42578125" style="1" customWidth="1"/>
    <col min="7429" max="7429" width="12.7109375" style="1" customWidth="1"/>
    <col min="7430" max="7430" width="9.28515625" style="1" customWidth="1"/>
    <col min="7431" max="7680" width="9.140625" style="1"/>
    <col min="7681" max="7681" width="2.7109375" style="1" customWidth="1"/>
    <col min="7682" max="7682" width="26.42578125" style="1" customWidth="1"/>
    <col min="7683" max="7683" width="21" style="1" customWidth="1"/>
    <col min="7684" max="7684" width="28.42578125" style="1" customWidth="1"/>
    <col min="7685" max="7685" width="12.7109375" style="1" customWidth="1"/>
    <col min="7686" max="7686" width="9.28515625" style="1" customWidth="1"/>
    <col min="7687" max="7936" width="9.140625" style="1"/>
    <col min="7937" max="7937" width="2.7109375" style="1" customWidth="1"/>
    <col min="7938" max="7938" width="26.42578125" style="1" customWidth="1"/>
    <col min="7939" max="7939" width="21" style="1" customWidth="1"/>
    <col min="7940" max="7940" width="28.42578125" style="1" customWidth="1"/>
    <col min="7941" max="7941" width="12.7109375" style="1" customWidth="1"/>
    <col min="7942" max="7942" width="9.28515625" style="1" customWidth="1"/>
    <col min="7943" max="8192" width="9.140625" style="1"/>
    <col min="8193" max="8193" width="2.7109375" style="1" customWidth="1"/>
    <col min="8194" max="8194" width="26.42578125" style="1" customWidth="1"/>
    <col min="8195" max="8195" width="21" style="1" customWidth="1"/>
    <col min="8196" max="8196" width="28.42578125" style="1" customWidth="1"/>
    <col min="8197" max="8197" width="12.7109375" style="1" customWidth="1"/>
    <col min="8198" max="8198" width="9.28515625" style="1" customWidth="1"/>
    <col min="8199" max="8448" width="9.140625" style="1"/>
    <col min="8449" max="8449" width="2.7109375" style="1" customWidth="1"/>
    <col min="8450" max="8450" width="26.42578125" style="1" customWidth="1"/>
    <col min="8451" max="8451" width="21" style="1" customWidth="1"/>
    <col min="8452" max="8452" width="28.42578125" style="1" customWidth="1"/>
    <col min="8453" max="8453" width="12.7109375" style="1" customWidth="1"/>
    <col min="8454" max="8454" width="9.28515625" style="1" customWidth="1"/>
    <col min="8455" max="8704" width="9.140625" style="1"/>
    <col min="8705" max="8705" width="2.7109375" style="1" customWidth="1"/>
    <col min="8706" max="8706" width="26.42578125" style="1" customWidth="1"/>
    <col min="8707" max="8707" width="21" style="1" customWidth="1"/>
    <col min="8708" max="8708" width="28.42578125" style="1" customWidth="1"/>
    <col min="8709" max="8709" width="12.7109375" style="1" customWidth="1"/>
    <col min="8710" max="8710" width="9.28515625" style="1" customWidth="1"/>
    <col min="8711" max="8960" width="9.140625" style="1"/>
    <col min="8961" max="8961" width="2.7109375" style="1" customWidth="1"/>
    <col min="8962" max="8962" width="26.42578125" style="1" customWidth="1"/>
    <col min="8963" max="8963" width="21" style="1" customWidth="1"/>
    <col min="8964" max="8964" width="28.42578125" style="1" customWidth="1"/>
    <col min="8965" max="8965" width="12.7109375" style="1" customWidth="1"/>
    <col min="8966" max="8966" width="9.28515625" style="1" customWidth="1"/>
    <col min="8967" max="9216" width="9.140625" style="1"/>
    <col min="9217" max="9217" width="2.7109375" style="1" customWidth="1"/>
    <col min="9218" max="9218" width="26.42578125" style="1" customWidth="1"/>
    <col min="9219" max="9219" width="21" style="1" customWidth="1"/>
    <col min="9220" max="9220" width="28.42578125" style="1" customWidth="1"/>
    <col min="9221" max="9221" width="12.7109375" style="1" customWidth="1"/>
    <col min="9222" max="9222" width="9.28515625" style="1" customWidth="1"/>
    <col min="9223" max="9472" width="9.140625" style="1"/>
    <col min="9473" max="9473" width="2.7109375" style="1" customWidth="1"/>
    <col min="9474" max="9474" width="26.42578125" style="1" customWidth="1"/>
    <col min="9475" max="9475" width="21" style="1" customWidth="1"/>
    <col min="9476" max="9476" width="28.42578125" style="1" customWidth="1"/>
    <col min="9477" max="9477" width="12.7109375" style="1" customWidth="1"/>
    <col min="9478" max="9478" width="9.28515625" style="1" customWidth="1"/>
    <col min="9479" max="9728" width="9.140625" style="1"/>
    <col min="9729" max="9729" width="2.7109375" style="1" customWidth="1"/>
    <col min="9730" max="9730" width="26.42578125" style="1" customWidth="1"/>
    <col min="9731" max="9731" width="21" style="1" customWidth="1"/>
    <col min="9732" max="9732" width="28.42578125" style="1" customWidth="1"/>
    <col min="9733" max="9733" width="12.7109375" style="1" customWidth="1"/>
    <col min="9734" max="9734" width="9.28515625" style="1" customWidth="1"/>
    <col min="9735" max="9984" width="9.140625" style="1"/>
    <col min="9985" max="9985" width="2.7109375" style="1" customWidth="1"/>
    <col min="9986" max="9986" width="26.42578125" style="1" customWidth="1"/>
    <col min="9987" max="9987" width="21" style="1" customWidth="1"/>
    <col min="9988" max="9988" width="28.42578125" style="1" customWidth="1"/>
    <col min="9989" max="9989" width="12.7109375" style="1" customWidth="1"/>
    <col min="9990" max="9990" width="9.28515625" style="1" customWidth="1"/>
    <col min="9991" max="10240" width="9.140625" style="1"/>
    <col min="10241" max="10241" width="2.7109375" style="1" customWidth="1"/>
    <col min="10242" max="10242" width="26.42578125" style="1" customWidth="1"/>
    <col min="10243" max="10243" width="21" style="1" customWidth="1"/>
    <col min="10244" max="10244" width="28.42578125" style="1" customWidth="1"/>
    <col min="10245" max="10245" width="12.7109375" style="1" customWidth="1"/>
    <col min="10246" max="10246" width="9.28515625" style="1" customWidth="1"/>
    <col min="10247" max="10496" width="9.140625" style="1"/>
    <col min="10497" max="10497" width="2.7109375" style="1" customWidth="1"/>
    <col min="10498" max="10498" width="26.42578125" style="1" customWidth="1"/>
    <col min="10499" max="10499" width="21" style="1" customWidth="1"/>
    <col min="10500" max="10500" width="28.42578125" style="1" customWidth="1"/>
    <col min="10501" max="10501" width="12.7109375" style="1" customWidth="1"/>
    <col min="10502" max="10502" width="9.28515625" style="1" customWidth="1"/>
    <col min="10503" max="10752" width="9.140625" style="1"/>
    <col min="10753" max="10753" width="2.7109375" style="1" customWidth="1"/>
    <col min="10754" max="10754" width="26.42578125" style="1" customWidth="1"/>
    <col min="10755" max="10755" width="21" style="1" customWidth="1"/>
    <col min="10756" max="10756" width="28.42578125" style="1" customWidth="1"/>
    <col min="10757" max="10757" width="12.7109375" style="1" customWidth="1"/>
    <col min="10758" max="10758" width="9.28515625" style="1" customWidth="1"/>
    <col min="10759" max="11008" width="9.140625" style="1"/>
    <col min="11009" max="11009" width="2.7109375" style="1" customWidth="1"/>
    <col min="11010" max="11010" width="26.42578125" style="1" customWidth="1"/>
    <col min="11011" max="11011" width="21" style="1" customWidth="1"/>
    <col min="11012" max="11012" width="28.42578125" style="1" customWidth="1"/>
    <col min="11013" max="11013" width="12.7109375" style="1" customWidth="1"/>
    <col min="11014" max="11014" width="9.28515625" style="1" customWidth="1"/>
    <col min="11015" max="11264" width="9.140625" style="1"/>
    <col min="11265" max="11265" width="2.7109375" style="1" customWidth="1"/>
    <col min="11266" max="11266" width="26.42578125" style="1" customWidth="1"/>
    <col min="11267" max="11267" width="21" style="1" customWidth="1"/>
    <col min="11268" max="11268" width="28.42578125" style="1" customWidth="1"/>
    <col min="11269" max="11269" width="12.7109375" style="1" customWidth="1"/>
    <col min="11270" max="11270" width="9.28515625" style="1" customWidth="1"/>
    <col min="11271" max="11520" width="9.140625" style="1"/>
    <col min="11521" max="11521" width="2.7109375" style="1" customWidth="1"/>
    <col min="11522" max="11522" width="26.42578125" style="1" customWidth="1"/>
    <col min="11523" max="11523" width="21" style="1" customWidth="1"/>
    <col min="11524" max="11524" width="28.42578125" style="1" customWidth="1"/>
    <col min="11525" max="11525" width="12.7109375" style="1" customWidth="1"/>
    <col min="11526" max="11526" width="9.28515625" style="1" customWidth="1"/>
    <col min="11527" max="11776" width="9.140625" style="1"/>
    <col min="11777" max="11777" width="2.7109375" style="1" customWidth="1"/>
    <col min="11778" max="11778" width="26.42578125" style="1" customWidth="1"/>
    <col min="11779" max="11779" width="21" style="1" customWidth="1"/>
    <col min="11780" max="11780" width="28.42578125" style="1" customWidth="1"/>
    <col min="11781" max="11781" width="12.7109375" style="1" customWidth="1"/>
    <col min="11782" max="11782" width="9.28515625" style="1" customWidth="1"/>
    <col min="11783" max="12032" width="9.140625" style="1"/>
    <col min="12033" max="12033" width="2.7109375" style="1" customWidth="1"/>
    <col min="12034" max="12034" width="26.42578125" style="1" customWidth="1"/>
    <col min="12035" max="12035" width="21" style="1" customWidth="1"/>
    <col min="12036" max="12036" width="28.42578125" style="1" customWidth="1"/>
    <col min="12037" max="12037" width="12.7109375" style="1" customWidth="1"/>
    <col min="12038" max="12038" width="9.28515625" style="1" customWidth="1"/>
    <col min="12039" max="12288" width="9.140625" style="1"/>
    <col min="12289" max="12289" width="2.7109375" style="1" customWidth="1"/>
    <col min="12290" max="12290" width="26.42578125" style="1" customWidth="1"/>
    <col min="12291" max="12291" width="21" style="1" customWidth="1"/>
    <col min="12292" max="12292" width="28.42578125" style="1" customWidth="1"/>
    <col min="12293" max="12293" width="12.7109375" style="1" customWidth="1"/>
    <col min="12294" max="12294" width="9.28515625" style="1" customWidth="1"/>
    <col min="12295" max="12544" width="9.140625" style="1"/>
    <col min="12545" max="12545" width="2.7109375" style="1" customWidth="1"/>
    <col min="12546" max="12546" width="26.42578125" style="1" customWidth="1"/>
    <col min="12547" max="12547" width="21" style="1" customWidth="1"/>
    <col min="12548" max="12548" width="28.42578125" style="1" customWidth="1"/>
    <col min="12549" max="12549" width="12.7109375" style="1" customWidth="1"/>
    <col min="12550" max="12550" width="9.28515625" style="1" customWidth="1"/>
    <col min="12551" max="12800" width="9.140625" style="1"/>
    <col min="12801" max="12801" width="2.7109375" style="1" customWidth="1"/>
    <col min="12802" max="12802" width="26.42578125" style="1" customWidth="1"/>
    <col min="12803" max="12803" width="21" style="1" customWidth="1"/>
    <col min="12804" max="12804" width="28.42578125" style="1" customWidth="1"/>
    <col min="12805" max="12805" width="12.7109375" style="1" customWidth="1"/>
    <col min="12806" max="12806" width="9.28515625" style="1" customWidth="1"/>
    <col min="12807" max="13056" width="9.140625" style="1"/>
    <col min="13057" max="13057" width="2.7109375" style="1" customWidth="1"/>
    <col min="13058" max="13058" width="26.42578125" style="1" customWidth="1"/>
    <col min="13059" max="13059" width="21" style="1" customWidth="1"/>
    <col min="13060" max="13060" width="28.42578125" style="1" customWidth="1"/>
    <col min="13061" max="13061" width="12.7109375" style="1" customWidth="1"/>
    <col min="13062" max="13062" width="9.28515625" style="1" customWidth="1"/>
    <col min="13063" max="13312" width="9.140625" style="1"/>
    <col min="13313" max="13313" width="2.7109375" style="1" customWidth="1"/>
    <col min="13314" max="13314" width="26.42578125" style="1" customWidth="1"/>
    <col min="13315" max="13315" width="21" style="1" customWidth="1"/>
    <col min="13316" max="13316" width="28.42578125" style="1" customWidth="1"/>
    <col min="13317" max="13317" width="12.7109375" style="1" customWidth="1"/>
    <col min="13318" max="13318" width="9.28515625" style="1" customWidth="1"/>
    <col min="13319" max="13568" width="9.140625" style="1"/>
    <col min="13569" max="13569" width="2.7109375" style="1" customWidth="1"/>
    <col min="13570" max="13570" width="26.42578125" style="1" customWidth="1"/>
    <col min="13571" max="13571" width="21" style="1" customWidth="1"/>
    <col min="13572" max="13572" width="28.42578125" style="1" customWidth="1"/>
    <col min="13573" max="13573" width="12.7109375" style="1" customWidth="1"/>
    <col min="13574" max="13574" width="9.28515625" style="1" customWidth="1"/>
    <col min="13575" max="13824" width="9.140625" style="1"/>
    <col min="13825" max="13825" width="2.7109375" style="1" customWidth="1"/>
    <col min="13826" max="13826" width="26.42578125" style="1" customWidth="1"/>
    <col min="13827" max="13827" width="21" style="1" customWidth="1"/>
    <col min="13828" max="13828" width="28.42578125" style="1" customWidth="1"/>
    <col min="13829" max="13829" width="12.7109375" style="1" customWidth="1"/>
    <col min="13830" max="13830" width="9.28515625" style="1" customWidth="1"/>
    <col min="13831" max="14080" width="9.140625" style="1"/>
    <col min="14081" max="14081" width="2.7109375" style="1" customWidth="1"/>
    <col min="14082" max="14082" width="26.42578125" style="1" customWidth="1"/>
    <col min="14083" max="14083" width="21" style="1" customWidth="1"/>
    <col min="14084" max="14084" width="28.42578125" style="1" customWidth="1"/>
    <col min="14085" max="14085" width="12.7109375" style="1" customWidth="1"/>
    <col min="14086" max="14086" width="9.28515625" style="1" customWidth="1"/>
    <col min="14087" max="14336" width="9.140625" style="1"/>
    <col min="14337" max="14337" width="2.7109375" style="1" customWidth="1"/>
    <col min="14338" max="14338" width="26.42578125" style="1" customWidth="1"/>
    <col min="14339" max="14339" width="21" style="1" customWidth="1"/>
    <col min="14340" max="14340" width="28.42578125" style="1" customWidth="1"/>
    <col min="14341" max="14341" width="12.7109375" style="1" customWidth="1"/>
    <col min="14342" max="14342" width="9.28515625" style="1" customWidth="1"/>
    <col min="14343" max="14592" width="9.140625" style="1"/>
    <col min="14593" max="14593" width="2.7109375" style="1" customWidth="1"/>
    <col min="14594" max="14594" width="26.42578125" style="1" customWidth="1"/>
    <col min="14595" max="14595" width="21" style="1" customWidth="1"/>
    <col min="14596" max="14596" width="28.42578125" style="1" customWidth="1"/>
    <col min="14597" max="14597" width="12.7109375" style="1" customWidth="1"/>
    <col min="14598" max="14598" width="9.28515625" style="1" customWidth="1"/>
    <col min="14599" max="14848" width="9.140625" style="1"/>
    <col min="14849" max="14849" width="2.7109375" style="1" customWidth="1"/>
    <col min="14850" max="14850" width="26.42578125" style="1" customWidth="1"/>
    <col min="14851" max="14851" width="21" style="1" customWidth="1"/>
    <col min="14852" max="14852" width="28.42578125" style="1" customWidth="1"/>
    <col min="14853" max="14853" width="12.7109375" style="1" customWidth="1"/>
    <col min="14854" max="14854" width="9.28515625" style="1" customWidth="1"/>
    <col min="14855" max="15104" width="9.140625" style="1"/>
    <col min="15105" max="15105" width="2.7109375" style="1" customWidth="1"/>
    <col min="15106" max="15106" width="26.42578125" style="1" customWidth="1"/>
    <col min="15107" max="15107" width="21" style="1" customWidth="1"/>
    <col min="15108" max="15108" width="28.42578125" style="1" customWidth="1"/>
    <col min="15109" max="15109" width="12.7109375" style="1" customWidth="1"/>
    <col min="15110" max="15110" width="9.28515625" style="1" customWidth="1"/>
    <col min="15111" max="15360" width="9.140625" style="1"/>
    <col min="15361" max="15361" width="2.7109375" style="1" customWidth="1"/>
    <col min="15362" max="15362" width="26.42578125" style="1" customWidth="1"/>
    <col min="15363" max="15363" width="21" style="1" customWidth="1"/>
    <col min="15364" max="15364" width="28.42578125" style="1" customWidth="1"/>
    <col min="15365" max="15365" width="12.7109375" style="1" customWidth="1"/>
    <col min="15366" max="15366" width="9.28515625" style="1" customWidth="1"/>
    <col min="15367" max="15616" width="9.140625" style="1"/>
    <col min="15617" max="15617" width="2.7109375" style="1" customWidth="1"/>
    <col min="15618" max="15618" width="26.42578125" style="1" customWidth="1"/>
    <col min="15619" max="15619" width="21" style="1" customWidth="1"/>
    <col min="15620" max="15620" width="28.42578125" style="1" customWidth="1"/>
    <col min="15621" max="15621" width="12.7109375" style="1" customWidth="1"/>
    <col min="15622" max="15622" width="9.28515625" style="1" customWidth="1"/>
    <col min="15623" max="15872" width="9.140625" style="1"/>
    <col min="15873" max="15873" width="2.7109375" style="1" customWidth="1"/>
    <col min="15874" max="15874" width="26.42578125" style="1" customWidth="1"/>
    <col min="15875" max="15875" width="21" style="1" customWidth="1"/>
    <col min="15876" max="15876" width="28.42578125" style="1" customWidth="1"/>
    <col min="15877" max="15877" width="12.7109375" style="1" customWidth="1"/>
    <col min="15878" max="15878" width="9.28515625" style="1" customWidth="1"/>
    <col min="15879" max="16128" width="9.140625" style="1"/>
    <col min="16129" max="16129" width="2.7109375" style="1" customWidth="1"/>
    <col min="16130" max="16130" width="26.42578125" style="1" customWidth="1"/>
    <col min="16131" max="16131" width="21" style="1" customWidth="1"/>
    <col min="16132" max="16132" width="28.42578125" style="1" customWidth="1"/>
    <col min="16133" max="16133" width="12.7109375" style="1" customWidth="1"/>
    <col min="16134" max="16134" width="9.28515625" style="1" customWidth="1"/>
    <col min="16135" max="16384" width="9.140625" style="1"/>
  </cols>
  <sheetData>
    <row r="1" spans="1:8" ht="20.100000000000001" customHeight="1" x14ac:dyDescent="0.2">
      <c r="A1" s="111" t="s">
        <v>45</v>
      </c>
      <c r="B1" s="111"/>
      <c r="C1" s="111"/>
      <c r="D1" s="111"/>
      <c r="E1" s="111"/>
      <c r="F1" s="65"/>
      <c r="G1" s="65"/>
      <c r="H1" s="65"/>
    </row>
    <row r="2" spans="1:8" ht="20.100000000000001" customHeight="1" x14ac:dyDescent="0.2">
      <c r="A2" s="112" t="s">
        <v>73</v>
      </c>
      <c r="B2" s="112"/>
      <c r="C2" s="112"/>
      <c r="D2" s="112"/>
      <c r="E2" s="112"/>
      <c r="F2" s="65"/>
      <c r="G2" s="65"/>
      <c r="H2" s="65"/>
    </row>
    <row r="3" spans="1:8" ht="75.75" customHeight="1" x14ac:dyDescent="0.2">
      <c r="A3" s="113"/>
      <c r="B3" s="109" t="s">
        <v>82</v>
      </c>
      <c r="C3" s="109"/>
      <c r="D3" s="110" t="s">
        <v>108</v>
      </c>
      <c r="E3" s="110"/>
      <c r="F3" s="65"/>
      <c r="G3" s="65"/>
      <c r="H3" s="65"/>
    </row>
    <row r="4" spans="1:8" s="2" customFormat="1" ht="72" customHeight="1" x14ac:dyDescent="0.2">
      <c r="A4" s="117"/>
      <c r="B4" s="118" t="s">
        <v>84</v>
      </c>
      <c r="C4" s="118" t="s">
        <v>1</v>
      </c>
      <c r="D4" s="118" t="s">
        <v>89</v>
      </c>
      <c r="E4" s="118" t="s">
        <v>115</v>
      </c>
      <c r="F4" s="66"/>
      <c r="G4" s="66"/>
      <c r="H4" s="67"/>
    </row>
    <row r="5" spans="1:8" ht="6" customHeight="1" x14ac:dyDescent="0.2">
      <c r="A5" s="114"/>
      <c r="B5" s="119"/>
      <c r="C5" s="119"/>
      <c r="D5" s="119"/>
      <c r="E5" s="119"/>
      <c r="F5" s="65"/>
      <c r="G5" s="65"/>
      <c r="H5" s="65"/>
    </row>
    <row r="6" spans="1:8" ht="36.75" hidden="1" customHeight="1" x14ac:dyDescent="0.2">
      <c r="A6" s="54">
        <v>6</v>
      </c>
      <c r="B6" s="54" t="s">
        <v>46</v>
      </c>
      <c r="C6" s="54" t="s">
        <v>47</v>
      </c>
      <c r="D6" s="54" t="s">
        <v>48</v>
      </c>
      <c r="E6" s="44" t="e">
        <f>E5+E4+#REF!+#REF!+E3</f>
        <v>#VALUE!</v>
      </c>
      <c r="F6" s="65"/>
      <c r="G6" s="65"/>
      <c r="H6" s="65"/>
    </row>
    <row r="7" spans="1:8" ht="36.75" hidden="1" customHeight="1" x14ac:dyDescent="0.2">
      <c r="A7" s="54" t="s">
        <v>49</v>
      </c>
      <c r="B7" s="54" t="s">
        <v>50</v>
      </c>
      <c r="C7" s="54" t="s">
        <v>51</v>
      </c>
      <c r="D7" s="54" t="s">
        <v>52</v>
      </c>
      <c r="E7" s="44" t="e">
        <f>D7/30.09*7</f>
        <v>#VALUE!</v>
      </c>
      <c r="F7" s="65"/>
      <c r="G7" s="65"/>
      <c r="H7" s="65"/>
    </row>
    <row r="8" spans="1:8" ht="30" hidden="1" x14ac:dyDescent="0.2">
      <c r="A8" s="45">
        <v>8</v>
      </c>
      <c r="B8" s="45" t="s">
        <v>53</v>
      </c>
      <c r="C8" s="45" t="s">
        <v>54</v>
      </c>
      <c r="D8" s="45" t="s">
        <v>55</v>
      </c>
      <c r="E8" s="46">
        <v>4933037</v>
      </c>
      <c r="F8" s="65"/>
      <c r="G8" s="65"/>
      <c r="H8" s="65"/>
    </row>
    <row r="9" spans="1:8" ht="11.25" hidden="1" customHeight="1" x14ac:dyDescent="0.2">
      <c r="A9" s="54">
        <v>9</v>
      </c>
      <c r="B9" s="54" t="s">
        <v>56</v>
      </c>
      <c r="C9" s="54" t="s">
        <v>57</v>
      </c>
      <c r="D9" s="54" t="s">
        <v>58</v>
      </c>
      <c r="E9" s="44" t="e">
        <f>D9/2.58</f>
        <v>#VALUE!</v>
      </c>
      <c r="F9" s="65"/>
      <c r="G9" s="65"/>
      <c r="H9" s="65"/>
    </row>
    <row r="10" spans="1:8" ht="159" customHeight="1" x14ac:dyDescent="0.2">
      <c r="A10" s="41">
        <v>1</v>
      </c>
      <c r="B10" s="7" t="s">
        <v>109</v>
      </c>
      <c r="C10" s="47" t="s">
        <v>59</v>
      </c>
      <c r="D10" s="8" t="s">
        <v>60</v>
      </c>
      <c r="E10" s="48">
        <v>229444</v>
      </c>
      <c r="F10" s="85">
        <f>(99000+2860*60.214)*0.963*1.331*0.66</f>
        <v>229433.71829803922</v>
      </c>
      <c r="G10" s="65"/>
      <c r="H10" s="86"/>
    </row>
    <row r="11" spans="1:8" ht="46.5" customHeight="1" x14ac:dyDescent="0.2">
      <c r="A11" s="41">
        <v>2</v>
      </c>
      <c r="B11" s="7" t="s">
        <v>110</v>
      </c>
      <c r="C11" s="47" t="s">
        <v>61</v>
      </c>
      <c r="D11" s="54" t="s">
        <v>62</v>
      </c>
      <c r="E11" s="49">
        <v>153000</v>
      </c>
      <c r="F11" s="15">
        <f>90000*0.85*2</f>
        <v>153000</v>
      </c>
      <c r="G11" s="65"/>
      <c r="H11" s="65"/>
    </row>
    <row r="12" spans="1:8" ht="42" customHeight="1" x14ac:dyDescent="0.2">
      <c r="A12" s="41">
        <v>3</v>
      </c>
      <c r="B12" s="7" t="s">
        <v>111</v>
      </c>
      <c r="C12" s="47" t="s">
        <v>63</v>
      </c>
      <c r="D12" s="54" t="s">
        <v>64</v>
      </c>
      <c r="E12" s="49">
        <v>68000</v>
      </c>
      <c r="F12" s="15">
        <f>80000*0.85*1</f>
        <v>68000</v>
      </c>
      <c r="G12" s="65"/>
      <c r="H12" s="65"/>
    </row>
    <row r="13" spans="1:8" ht="28.5" customHeight="1" x14ac:dyDescent="0.2">
      <c r="A13" s="41">
        <v>4</v>
      </c>
      <c r="B13" s="7" t="s">
        <v>65</v>
      </c>
      <c r="C13" s="47" t="s">
        <v>66</v>
      </c>
      <c r="D13" s="54" t="s">
        <v>67</v>
      </c>
      <c r="E13" s="49">
        <v>283780</v>
      </c>
      <c r="F13" s="87">
        <f>(E10+E11+E12)*0.63</f>
        <v>283779.72000000003</v>
      </c>
      <c r="G13" s="65"/>
      <c r="H13" s="65"/>
    </row>
    <row r="14" spans="1:8" ht="15" x14ac:dyDescent="0.2">
      <c r="A14" s="54"/>
      <c r="B14" s="54" t="s">
        <v>29</v>
      </c>
      <c r="C14" s="26"/>
      <c r="D14" s="26" t="s">
        <v>68</v>
      </c>
      <c r="E14" s="49">
        <f>SUM(E10:E13)</f>
        <v>734224</v>
      </c>
      <c r="F14" s="80"/>
      <c r="G14" s="80"/>
      <c r="H14" s="65"/>
    </row>
    <row r="15" spans="1:8" ht="15" x14ac:dyDescent="0.2">
      <c r="A15" s="54"/>
      <c r="B15" s="54"/>
      <c r="C15" s="26"/>
      <c r="D15" s="26" t="s">
        <v>69</v>
      </c>
      <c r="E15" s="49">
        <v>792962</v>
      </c>
      <c r="F15" s="80">
        <f>E14*1.08</f>
        <v>792961.92</v>
      </c>
      <c r="G15" s="80"/>
      <c r="H15" s="65"/>
    </row>
    <row r="16" spans="1:8" ht="18.75" customHeight="1" x14ac:dyDescent="0.2">
      <c r="A16" s="54"/>
      <c r="B16" s="56"/>
      <c r="C16" s="57"/>
      <c r="D16" s="51" t="s">
        <v>79</v>
      </c>
      <c r="E16" s="50">
        <f>SUM(E15*0.6)</f>
        <v>475777.19999999995</v>
      </c>
      <c r="F16" s="88" t="e">
        <f>#REF!*0.6</f>
        <v>#REF!</v>
      </c>
      <c r="G16" s="65"/>
      <c r="H16" s="65"/>
    </row>
    <row r="17" spans="1:8" ht="15" customHeight="1" x14ac:dyDescent="0.25">
      <c r="A17" s="89"/>
      <c r="B17" s="15"/>
      <c r="C17" s="15"/>
      <c r="D17" s="90"/>
      <c r="E17" s="91"/>
      <c r="F17" s="65"/>
      <c r="G17" s="65"/>
      <c r="H17" s="65"/>
    </row>
    <row r="18" spans="1:8" s="98" customFormat="1" ht="15" customHeight="1" x14ac:dyDescent="0.25">
      <c r="A18" s="97" t="s">
        <v>112</v>
      </c>
      <c r="C18" s="97" t="s">
        <v>113</v>
      </c>
      <c r="D18" s="97"/>
      <c r="E18" s="97"/>
      <c r="F18" s="97"/>
      <c r="G18" s="97"/>
      <c r="H18" s="97"/>
    </row>
    <row r="19" spans="1:8" s="98" customFormat="1" ht="15" customHeight="1" x14ac:dyDescent="0.25">
      <c r="A19" s="97"/>
      <c r="C19" s="97"/>
      <c r="D19" s="97"/>
      <c r="E19" s="99"/>
      <c r="F19" s="97"/>
      <c r="G19" s="97"/>
      <c r="H19" s="97"/>
    </row>
    <row r="20" spans="1:8" s="98" customFormat="1" ht="15" customHeight="1" x14ac:dyDescent="0.25">
      <c r="A20" s="97" t="s">
        <v>114</v>
      </c>
      <c r="C20" s="97" t="s">
        <v>113</v>
      </c>
      <c r="D20" s="97"/>
      <c r="E20" s="100"/>
      <c r="F20" s="97"/>
      <c r="G20" s="97"/>
      <c r="H20" s="97"/>
    </row>
    <row r="21" spans="1:8" ht="15" customHeight="1" x14ac:dyDescent="0.2"/>
    <row r="22" spans="1:8" ht="15" customHeight="1" x14ac:dyDescent="0.2"/>
    <row r="23" spans="1:8" ht="15" customHeight="1" x14ac:dyDescent="0.2"/>
    <row r="24" spans="1:8" ht="15" customHeight="1" x14ac:dyDescent="0.2"/>
    <row r="25" spans="1:8" ht="15" customHeight="1" x14ac:dyDescent="0.2"/>
    <row r="26" spans="1:8" ht="15" customHeight="1" x14ac:dyDescent="0.2"/>
  </sheetData>
  <mergeCells count="9">
    <mergeCell ref="A3:A5"/>
    <mergeCell ref="B3:C3"/>
    <mergeCell ref="D3:E3"/>
    <mergeCell ref="A1:E1"/>
    <mergeCell ref="A2:E2"/>
    <mergeCell ref="B4:B5"/>
    <mergeCell ref="C4:C5"/>
    <mergeCell ref="D4:D5"/>
    <mergeCell ref="E4:E5"/>
  </mergeCells>
  <printOptions horizontalCentered="1"/>
  <pageMargins left="0.78740157480314965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2" zoomScaleNormal="100" workbookViewId="0">
      <selection activeCell="C5" sqref="C5"/>
    </sheetView>
  </sheetViews>
  <sheetFormatPr defaultRowHeight="12.75" x14ac:dyDescent="0.2"/>
  <cols>
    <col min="1" max="1" width="35" style="10" customWidth="1"/>
    <col min="2" max="2" width="19.5703125" style="10" customWidth="1"/>
    <col min="3" max="3" width="20.5703125" style="10" customWidth="1"/>
    <col min="4" max="4" width="19.42578125" style="10" customWidth="1"/>
    <col min="5" max="6" width="16.5703125" style="10" bestFit="1" customWidth="1"/>
    <col min="7" max="7" width="11.5703125" style="10" bestFit="1" customWidth="1"/>
    <col min="8" max="8" width="16.7109375" style="10" customWidth="1"/>
    <col min="9" max="9" width="37.85546875" style="10" customWidth="1"/>
    <col min="10" max="10" width="9.140625" style="10"/>
    <col min="11" max="11" width="15.5703125" style="10" bestFit="1" customWidth="1"/>
    <col min="12" max="255" width="9.140625" style="10"/>
    <col min="256" max="256" width="28.5703125" style="10" customWidth="1"/>
    <col min="257" max="257" width="16.5703125" style="10" customWidth="1"/>
    <col min="258" max="258" width="20.7109375" style="10" customWidth="1"/>
    <col min="259" max="259" width="18.42578125" style="10" customWidth="1"/>
    <col min="260" max="260" width="19.42578125" style="10" customWidth="1"/>
    <col min="261" max="262" width="16.5703125" style="10" bestFit="1" customWidth="1"/>
    <col min="263" max="263" width="11.5703125" style="10" bestFit="1" customWidth="1"/>
    <col min="264" max="511" width="9.140625" style="10"/>
    <col min="512" max="512" width="28.5703125" style="10" customWidth="1"/>
    <col min="513" max="513" width="16.5703125" style="10" customWidth="1"/>
    <col min="514" max="514" width="20.7109375" style="10" customWidth="1"/>
    <col min="515" max="515" width="18.42578125" style="10" customWidth="1"/>
    <col min="516" max="516" width="19.42578125" style="10" customWidth="1"/>
    <col min="517" max="518" width="16.5703125" style="10" bestFit="1" customWidth="1"/>
    <col min="519" max="519" width="11.5703125" style="10" bestFit="1" customWidth="1"/>
    <col min="520" max="767" width="9.140625" style="10"/>
    <col min="768" max="768" width="28.5703125" style="10" customWidth="1"/>
    <col min="769" max="769" width="16.5703125" style="10" customWidth="1"/>
    <col min="770" max="770" width="20.7109375" style="10" customWidth="1"/>
    <col min="771" max="771" width="18.42578125" style="10" customWidth="1"/>
    <col min="772" max="772" width="19.42578125" style="10" customWidth="1"/>
    <col min="773" max="774" width="16.5703125" style="10" bestFit="1" customWidth="1"/>
    <col min="775" max="775" width="11.5703125" style="10" bestFit="1" customWidth="1"/>
    <col min="776" max="1023" width="9.140625" style="10"/>
    <col min="1024" max="1024" width="28.5703125" style="10" customWidth="1"/>
    <col min="1025" max="1025" width="16.5703125" style="10" customWidth="1"/>
    <col min="1026" max="1026" width="20.7109375" style="10" customWidth="1"/>
    <col min="1027" max="1027" width="18.42578125" style="10" customWidth="1"/>
    <col min="1028" max="1028" width="19.42578125" style="10" customWidth="1"/>
    <col min="1029" max="1030" width="16.5703125" style="10" bestFit="1" customWidth="1"/>
    <col min="1031" max="1031" width="11.5703125" style="10" bestFit="1" customWidth="1"/>
    <col min="1032" max="1279" width="9.140625" style="10"/>
    <col min="1280" max="1280" width="28.5703125" style="10" customWidth="1"/>
    <col min="1281" max="1281" width="16.5703125" style="10" customWidth="1"/>
    <col min="1282" max="1282" width="20.7109375" style="10" customWidth="1"/>
    <col min="1283" max="1283" width="18.42578125" style="10" customWidth="1"/>
    <col min="1284" max="1284" width="19.42578125" style="10" customWidth="1"/>
    <col min="1285" max="1286" width="16.5703125" style="10" bestFit="1" customWidth="1"/>
    <col min="1287" max="1287" width="11.5703125" style="10" bestFit="1" customWidth="1"/>
    <col min="1288" max="1535" width="9.140625" style="10"/>
    <col min="1536" max="1536" width="28.5703125" style="10" customWidth="1"/>
    <col min="1537" max="1537" width="16.5703125" style="10" customWidth="1"/>
    <col min="1538" max="1538" width="20.7109375" style="10" customWidth="1"/>
    <col min="1539" max="1539" width="18.42578125" style="10" customWidth="1"/>
    <col min="1540" max="1540" width="19.42578125" style="10" customWidth="1"/>
    <col min="1541" max="1542" width="16.5703125" style="10" bestFit="1" customWidth="1"/>
    <col min="1543" max="1543" width="11.5703125" style="10" bestFit="1" customWidth="1"/>
    <col min="1544" max="1791" width="9.140625" style="10"/>
    <col min="1792" max="1792" width="28.5703125" style="10" customWidth="1"/>
    <col min="1793" max="1793" width="16.5703125" style="10" customWidth="1"/>
    <col min="1794" max="1794" width="20.7109375" style="10" customWidth="1"/>
    <col min="1795" max="1795" width="18.42578125" style="10" customWidth="1"/>
    <col min="1796" max="1796" width="19.42578125" style="10" customWidth="1"/>
    <col min="1797" max="1798" width="16.5703125" style="10" bestFit="1" customWidth="1"/>
    <col min="1799" max="1799" width="11.5703125" style="10" bestFit="1" customWidth="1"/>
    <col min="1800" max="2047" width="9.140625" style="10"/>
    <col min="2048" max="2048" width="28.5703125" style="10" customWidth="1"/>
    <col min="2049" max="2049" width="16.5703125" style="10" customWidth="1"/>
    <col min="2050" max="2050" width="20.7109375" style="10" customWidth="1"/>
    <col min="2051" max="2051" width="18.42578125" style="10" customWidth="1"/>
    <col min="2052" max="2052" width="19.42578125" style="10" customWidth="1"/>
    <col min="2053" max="2054" width="16.5703125" style="10" bestFit="1" customWidth="1"/>
    <col min="2055" max="2055" width="11.5703125" style="10" bestFit="1" customWidth="1"/>
    <col min="2056" max="2303" width="9.140625" style="10"/>
    <col min="2304" max="2304" width="28.5703125" style="10" customWidth="1"/>
    <col min="2305" max="2305" width="16.5703125" style="10" customWidth="1"/>
    <col min="2306" max="2306" width="20.7109375" style="10" customWidth="1"/>
    <col min="2307" max="2307" width="18.42578125" style="10" customWidth="1"/>
    <col min="2308" max="2308" width="19.42578125" style="10" customWidth="1"/>
    <col min="2309" max="2310" width="16.5703125" style="10" bestFit="1" customWidth="1"/>
    <col min="2311" max="2311" width="11.5703125" style="10" bestFit="1" customWidth="1"/>
    <col min="2312" max="2559" width="9.140625" style="10"/>
    <col min="2560" max="2560" width="28.5703125" style="10" customWidth="1"/>
    <col min="2561" max="2561" width="16.5703125" style="10" customWidth="1"/>
    <col min="2562" max="2562" width="20.7109375" style="10" customWidth="1"/>
    <col min="2563" max="2563" width="18.42578125" style="10" customWidth="1"/>
    <col min="2564" max="2564" width="19.42578125" style="10" customWidth="1"/>
    <col min="2565" max="2566" width="16.5703125" style="10" bestFit="1" customWidth="1"/>
    <col min="2567" max="2567" width="11.5703125" style="10" bestFit="1" customWidth="1"/>
    <col min="2568" max="2815" width="9.140625" style="10"/>
    <col min="2816" max="2816" width="28.5703125" style="10" customWidth="1"/>
    <col min="2817" max="2817" width="16.5703125" style="10" customWidth="1"/>
    <col min="2818" max="2818" width="20.7109375" style="10" customWidth="1"/>
    <col min="2819" max="2819" width="18.42578125" style="10" customWidth="1"/>
    <col min="2820" max="2820" width="19.42578125" style="10" customWidth="1"/>
    <col min="2821" max="2822" width="16.5703125" style="10" bestFit="1" customWidth="1"/>
    <col min="2823" max="2823" width="11.5703125" style="10" bestFit="1" customWidth="1"/>
    <col min="2824" max="3071" width="9.140625" style="10"/>
    <col min="3072" max="3072" width="28.5703125" style="10" customWidth="1"/>
    <col min="3073" max="3073" width="16.5703125" style="10" customWidth="1"/>
    <col min="3074" max="3074" width="20.7109375" style="10" customWidth="1"/>
    <col min="3075" max="3075" width="18.42578125" style="10" customWidth="1"/>
    <col min="3076" max="3076" width="19.42578125" style="10" customWidth="1"/>
    <col min="3077" max="3078" width="16.5703125" style="10" bestFit="1" customWidth="1"/>
    <col min="3079" max="3079" width="11.5703125" style="10" bestFit="1" customWidth="1"/>
    <col min="3080" max="3327" width="9.140625" style="10"/>
    <col min="3328" max="3328" width="28.5703125" style="10" customWidth="1"/>
    <col min="3329" max="3329" width="16.5703125" style="10" customWidth="1"/>
    <col min="3330" max="3330" width="20.7109375" style="10" customWidth="1"/>
    <col min="3331" max="3331" width="18.42578125" style="10" customWidth="1"/>
    <col min="3332" max="3332" width="19.42578125" style="10" customWidth="1"/>
    <col min="3333" max="3334" width="16.5703125" style="10" bestFit="1" customWidth="1"/>
    <col min="3335" max="3335" width="11.5703125" style="10" bestFit="1" customWidth="1"/>
    <col min="3336" max="3583" width="9.140625" style="10"/>
    <col min="3584" max="3584" width="28.5703125" style="10" customWidth="1"/>
    <col min="3585" max="3585" width="16.5703125" style="10" customWidth="1"/>
    <col min="3586" max="3586" width="20.7109375" style="10" customWidth="1"/>
    <col min="3587" max="3587" width="18.42578125" style="10" customWidth="1"/>
    <col min="3588" max="3588" width="19.42578125" style="10" customWidth="1"/>
    <col min="3589" max="3590" width="16.5703125" style="10" bestFit="1" customWidth="1"/>
    <col min="3591" max="3591" width="11.5703125" style="10" bestFit="1" customWidth="1"/>
    <col min="3592" max="3839" width="9.140625" style="10"/>
    <col min="3840" max="3840" width="28.5703125" style="10" customWidth="1"/>
    <col min="3841" max="3841" width="16.5703125" style="10" customWidth="1"/>
    <col min="3842" max="3842" width="20.7109375" style="10" customWidth="1"/>
    <col min="3843" max="3843" width="18.42578125" style="10" customWidth="1"/>
    <col min="3844" max="3844" width="19.42578125" style="10" customWidth="1"/>
    <col min="3845" max="3846" width="16.5703125" style="10" bestFit="1" customWidth="1"/>
    <col min="3847" max="3847" width="11.5703125" style="10" bestFit="1" customWidth="1"/>
    <col min="3848" max="4095" width="9.140625" style="10"/>
    <col min="4096" max="4096" width="28.5703125" style="10" customWidth="1"/>
    <col min="4097" max="4097" width="16.5703125" style="10" customWidth="1"/>
    <col min="4098" max="4098" width="20.7109375" style="10" customWidth="1"/>
    <col min="4099" max="4099" width="18.42578125" style="10" customWidth="1"/>
    <col min="4100" max="4100" width="19.42578125" style="10" customWidth="1"/>
    <col min="4101" max="4102" width="16.5703125" style="10" bestFit="1" customWidth="1"/>
    <col min="4103" max="4103" width="11.5703125" style="10" bestFit="1" customWidth="1"/>
    <col min="4104" max="4351" width="9.140625" style="10"/>
    <col min="4352" max="4352" width="28.5703125" style="10" customWidth="1"/>
    <col min="4353" max="4353" width="16.5703125" style="10" customWidth="1"/>
    <col min="4354" max="4354" width="20.7109375" style="10" customWidth="1"/>
    <col min="4355" max="4355" width="18.42578125" style="10" customWidth="1"/>
    <col min="4356" max="4356" width="19.42578125" style="10" customWidth="1"/>
    <col min="4357" max="4358" width="16.5703125" style="10" bestFit="1" customWidth="1"/>
    <col min="4359" max="4359" width="11.5703125" style="10" bestFit="1" customWidth="1"/>
    <col min="4360" max="4607" width="9.140625" style="10"/>
    <col min="4608" max="4608" width="28.5703125" style="10" customWidth="1"/>
    <col min="4609" max="4609" width="16.5703125" style="10" customWidth="1"/>
    <col min="4610" max="4610" width="20.7109375" style="10" customWidth="1"/>
    <col min="4611" max="4611" width="18.42578125" style="10" customWidth="1"/>
    <col min="4612" max="4612" width="19.42578125" style="10" customWidth="1"/>
    <col min="4613" max="4614" width="16.5703125" style="10" bestFit="1" customWidth="1"/>
    <col min="4615" max="4615" width="11.5703125" style="10" bestFit="1" customWidth="1"/>
    <col min="4616" max="4863" width="9.140625" style="10"/>
    <col min="4864" max="4864" width="28.5703125" style="10" customWidth="1"/>
    <col min="4865" max="4865" width="16.5703125" style="10" customWidth="1"/>
    <col min="4866" max="4866" width="20.7109375" style="10" customWidth="1"/>
    <col min="4867" max="4867" width="18.42578125" style="10" customWidth="1"/>
    <col min="4868" max="4868" width="19.42578125" style="10" customWidth="1"/>
    <col min="4869" max="4870" width="16.5703125" style="10" bestFit="1" customWidth="1"/>
    <col min="4871" max="4871" width="11.5703125" style="10" bestFit="1" customWidth="1"/>
    <col min="4872" max="5119" width="9.140625" style="10"/>
    <col min="5120" max="5120" width="28.5703125" style="10" customWidth="1"/>
    <col min="5121" max="5121" width="16.5703125" style="10" customWidth="1"/>
    <col min="5122" max="5122" width="20.7109375" style="10" customWidth="1"/>
    <col min="5123" max="5123" width="18.42578125" style="10" customWidth="1"/>
    <col min="5124" max="5124" width="19.42578125" style="10" customWidth="1"/>
    <col min="5125" max="5126" width="16.5703125" style="10" bestFit="1" customWidth="1"/>
    <col min="5127" max="5127" width="11.5703125" style="10" bestFit="1" customWidth="1"/>
    <col min="5128" max="5375" width="9.140625" style="10"/>
    <col min="5376" max="5376" width="28.5703125" style="10" customWidth="1"/>
    <col min="5377" max="5377" width="16.5703125" style="10" customWidth="1"/>
    <col min="5378" max="5378" width="20.7109375" style="10" customWidth="1"/>
    <col min="5379" max="5379" width="18.42578125" style="10" customWidth="1"/>
    <col min="5380" max="5380" width="19.42578125" style="10" customWidth="1"/>
    <col min="5381" max="5382" width="16.5703125" style="10" bestFit="1" customWidth="1"/>
    <col min="5383" max="5383" width="11.5703125" style="10" bestFit="1" customWidth="1"/>
    <col min="5384" max="5631" width="9.140625" style="10"/>
    <col min="5632" max="5632" width="28.5703125" style="10" customWidth="1"/>
    <col min="5633" max="5633" width="16.5703125" style="10" customWidth="1"/>
    <col min="5634" max="5634" width="20.7109375" style="10" customWidth="1"/>
    <col min="5635" max="5635" width="18.42578125" style="10" customWidth="1"/>
    <col min="5636" max="5636" width="19.42578125" style="10" customWidth="1"/>
    <col min="5637" max="5638" width="16.5703125" style="10" bestFit="1" customWidth="1"/>
    <col min="5639" max="5639" width="11.5703125" style="10" bestFit="1" customWidth="1"/>
    <col min="5640" max="5887" width="9.140625" style="10"/>
    <col min="5888" max="5888" width="28.5703125" style="10" customWidth="1"/>
    <col min="5889" max="5889" width="16.5703125" style="10" customWidth="1"/>
    <col min="5890" max="5890" width="20.7109375" style="10" customWidth="1"/>
    <col min="5891" max="5891" width="18.42578125" style="10" customWidth="1"/>
    <col min="5892" max="5892" width="19.42578125" style="10" customWidth="1"/>
    <col min="5893" max="5894" width="16.5703125" style="10" bestFit="1" customWidth="1"/>
    <col min="5895" max="5895" width="11.5703125" style="10" bestFit="1" customWidth="1"/>
    <col min="5896" max="6143" width="9.140625" style="10"/>
    <col min="6144" max="6144" width="28.5703125" style="10" customWidth="1"/>
    <col min="6145" max="6145" width="16.5703125" style="10" customWidth="1"/>
    <col min="6146" max="6146" width="20.7109375" style="10" customWidth="1"/>
    <col min="6147" max="6147" width="18.42578125" style="10" customWidth="1"/>
    <col min="6148" max="6148" width="19.42578125" style="10" customWidth="1"/>
    <col min="6149" max="6150" width="16.5703125" style="10" bestFit="1" customWidth="1"/>
    <col min="6151" max="6151" width="11.5703125" style="10" bestFit="1" customWidth="1"/>
    <col min="6152" max="6399" width="9.140625" style="10"/>
    <col min="6400" max="6400" width="28.5703125" style="10" customWidth="1"/>
    <col min="6401" max="6401" width="16.5703125" style="10" customWidth="1"/>
    <col min="6402" max="6402" width="20.7109375" style="10" customWidth="1"/>
    <col min="6403" max="6403" width="18.42578125" style="10" customWidth="1"/>
    <col min="6404" max="6404" width="19.42578125" style="10" customWidth="1"/>
    <col min="6405" max="6406" width="16.5703125" style="10" bestFit="1" customWidth="1"/>
    <col min="6407" max="6407" width="11.5703125" style="10" bestFit="1" customWidth="1"/>
    <col min="6408" max="6655" width="9.140625" style="10"/>
    <col min="6656" max="6656" width="28.5703125" style="10" customWidth="1"/>
    <col min="6657" max="6657" width="16.5703125" style="10" customWidth="1"/>
    <col min="6658" max="6658" width="20.7109375" style="10" customWidth="1"/>
    <col min="6659" max="6659" width="18.42578125" style="10" customWidth="1"/>
    <col min="6660" max="6660" width="19.42578125" style="10" customWidth="1"/>
    <col min="6661" max="6662" width="16.5703125" style="10" bestFit="1" customWidth="1"/>
    <col min="6663" max="6663" width="11.5703125" style="10" bestFit="1" customWidth="1"/>
    <col min="6664" max="6911" width="9.140625" style="10"/>
    <col min="6912" max="6912" width="28.5703125" style="10" customWidth="1"/>
    <col min="6913" max="6913" width="16.5703125" style="10" customWidth="1"/>
    <col min="6914" max="6914" width="20.7109375" style="10" customWidth="1"/>
    <col min="6915" max="6915" width="18.42578125" style="10" customWidth="1"/>
    <col min="6916" max="6916" width="19.42578125" style="10" customWidth="1"/>
    <col min="6917" max="6918" width="16.5703125" style="10" bestFit="1" customWidth="1"/>
    <col min="6919" max="6919" width="11.5703125" style="10" bestFit="1" customWidth="1"/>
    <col min="6920" max="7167" width="9.140625" style="10"/>
    <col min="7168" max="7168" width="28.5703125" style="10" customWidth="1"/>
    <col min="7169" max="7169" width="16.5703125" style="10" customWidth="1"/>
    <col min="7170" max="7170" width="20.7109375" style="10" customWidth="1"/>
    <col min="7171" max="7171" width="18.42578125" style="10" customWidth="1"/>
    <col min="7172" max="7172" width="19.42578125" style="10" customWidth="1"/>
    <col min="7173" max="7174" width="16.5703125" style="10" bestFit="1" customWidth="1"/>
    <col min="7175" max="7175" width="11.5703125" style="10" bestFit="1" customWidth="1"/>
    <col min="7176" max="7423" width="9.140625" style="10"/>
    <col min="7424" max="7424" width="28.5703125" style="10" customWidth="1"/>
    <col min="7425" max="7425" width="16.5703125" style="10" customWidth="1"/>
    <col min="7426" max="7426" width="20.7109375" style="10" customWidth="1"/>
    <col min="7427" max="7427" width="18.42578125" style="10" customWidth="1"/>
    <col min="7428" max="7428" width="19.42578125" style="10" customWidth="1"/>
    <col min="7429" max="7430" width="16.5703125" style="10" bestFit="1" customWidth="1"/>
    <col min="7431" max="7431" width="11.5703125" style="10" bestFit="1" customWidth="1"/>
    <col min="7432" max="7679" width="9.140625" style="10"/>
    <col min="7680" max="7680" width="28.5703125" style="10" customWidth="1"/>
    <col min="7681" max="7681" width="16.5703125" style="10" customWidth="1"/>
    <col min="7682" max="7682" width="20.7109375" style="10" customWidth="1"/>
    <col min="7683" max="7683" width="18.42578125" style="10" customWidth="1"/>
    <col min="7684" max="7684" width="19.42578125" style="10" customWidth="1"/>
    <col min="7685" max="7686" width="16.5703125" style="10" bestFit="1" customWidth="1"/>
    <col min="7687" max="7687" width="11.5703125" style="10" bestFit="1" customWidth="1"/>
    <col min="7688" max="7935" width="9.140625" style="10"/>
    <col min="7936" max="7936" width="28.5703125" style="10" customWidth="1"/>
    <col min="7937" max="7937" width="16.5703125" style="10" customWidth="1"/>
    <col min="7938" max="7938" width="20.7109375" style="10" customWidth="1"/>
    <col min="7939" max="7939" width="18.42578125" style="10" customWidth="1"/>
    <col min="7940" max="7940" width="19.42578125" style="10" customWidth="1"/>
    <col min="7941" max="7942" width="16.5703125" style="10" bestFit="1" customWidth="1"/>
    <col min="7943" max="7943" width="11.5703125" style="10" bestFit="1" customWidth="1"/>
    <col min="7944" max="8191" width="9.140625" style="10"/>
    <col min="8192" max="8192" width="28.5703125" style="10" customWidth="1"/>
    <col min="8193" max="8193" width="16.5703125" style="10" customWidth="1"/>
    <col min="8194" max="8194" width="20.7109375" style="10" customWidth="1"/>
    <col min="8195" max="8195" width="18.42578125" style="10" customWidth="1"/>
    <col min="8196" max="8196" width="19.42578125" style="10" customWidth="1"/>
    <col min="8197" max="8198" width="16.5703125" style="10" bestFit="1" customWidth="1"/>
    <col min="8199" max="8199" width="11.5703125" style="10" bestFit="1" customWidth="1"/>
    <col min="8200" max="8447" width="9.140625" style="10"/>
    <col min="8448" max="8448" width="28.5703125" style="10" customWidth="1"/>
    <col min="8449" max="8449" width="16.5703125" style="10" customWidth="1"/>
    <col min="8450" max="8450" width="20.7109375" style="10" customWidth="1"/>
    <col min="8451" max="8451" width="18.42578125" style="10" customWidth="1"/>
    <col min="8452" max="8452" width="19.42578125" style="10" customWidth="1"/>
    <col min="8453" max="8454" width="16.5703125" style="10" bestFit="1" customWidth="1"/>
    <col min="8455" max="8455" width="11.5703125" style="10" bestFit="1" customWidth="1"/>
    <col min="8456" max="8703" width="9.140625" style="10"/>
    <col min="8704" max="8704" width="28.5703125" style="10" customWidth="1"/>
    <col min="8705" max="8705" width="16.5703125" style="10" customWidth="1"/>
    <col min="8706" max="8706" width="20.7109375" style="10" customWidth="1"/>
    <col min="8707" max="8707" width="18.42578125" style="10" customWidth="1"/>
    <col min="8708" max="8708" width="19.42578125" style="10" customWidth="1"/>
    <col min="8709" max="8710" width="16.5703125" style="10" bestFit="1" customWidth="1"/>
    <col min="8711" max="8711" width="11.5703125" style="10" bestFit="1" customWidth="1"/>
    <col min="8712" max="8959" width="9.140625" style="10"/>
    <col min="8960" max="8960" width="28.5703125" style="10" customWidth="1"/>
    <col min="8961" max="8961" width="16.5703125" style="10" customWidth="1"/>
    <col min="8962" max="8962" width="20.7109375" style="10" customWidth="1"/>
    <col min="8963" max="8963" width="18.42578125" style="10" customWidth="1"/>
    <col min="8964" max="8964" width="19.42578125" style="10" customWidth="1"/>
    <col min="8965" max="8966" width="16.5703125" style="10" bestFit="1" customWidth="1"/>
    <col min="8967" max="8967" width="11.5703125" style="10" bestFit="1" customWidth="1"/>
    <col min="8968" max="9215" width="9.140625" style="10"/>
    <col min="9216" max="9216" width="28.5703125" style="10" customWidth="1"/>
    <col min="9217" max="9217" width="16.5703125" style="10" customWidth="1"/>
    <col min="9218" max="9218" width="20.7109375" style="10" customWidth="1"/>
    <col min="9219" max="9219" width="18.42578125" style="10" customWidth="1"/>
    <col min="9220" max="9220" width="19.42578125" style="10" customWidth="1"/>
    <col min="9221" max="9222" width="16.5703125" style="10" bestFit="1" customWidth="1"/>
    <col min="9223" max="9223" width="11.5703125" style="10" bestFit="1" customWidth="1"/>
    <col min="9224" max="9471" width="9.140625" style="10"/>
    <col min="9472" max="9472" width="28.5703125" style="10" customWidth="1"/>
    <col min="9473" max="9473" width="16.5703125" style="10" customWidth="1"/>
    <col min="9474" max="9474" width="20.7109375" style="10" customWidth="1"/>
    <col min="9475" max="9475" width="18.42578125" style="10" customWidth="1"/>
    <col min="9476" max="9476" width="19.42578125" style="10" customWidth="1"/>
    <col min="9477" max="9478" width="16.5703125" style="10" bestFit="1" customWidth="1"/>
    <col min="9479" max="9479" width="11.5703125" style="10" bestFit="1" customWidth="1"/>
    <col min="9480" max="9727" width="9.140625" style="10"/>
    <col min="9728" max="9728" width="28.5703125" style="10" customWidth="1"/>
    <col min="9729" max="9729" width="16.5703125" style="10" customWidth="1"/>
    <col min="9730" max="9730" width="20.7109375" style="10" customWidth="1"/>
    <col min="9731" max="9731" width="18.42578125" style="10" customWidth="1"/>
    <col min="9732" max="9732" width="19.42578125" style="10" customWidth="1"/>
    <col min="9733" max="9734" width="16.5703125" style="10" bestFit="1" customWidth="1"/>
    <col min="9735" max="9735" width="11.5703125" style="10" bestFit="1" customWidth="1"/>
    <col min="9736" max="9983" width="9.140625" style="10"/>
    <col min="9984" max="9984" width="28.5703125" style="10" customWidth="1"/>
    <col min="9985" max="9985" width="16.5703125" style="10" customWidth="1"/>
    <col min="9986" max="9986" width="20.7109375" style="10" customWidth="1"/>
    <col min="9987" max="9987" width="18.42578125" style="10" customWidth="1"/>
    <col min="9988" max="9988" width="19.42578125" style="10" customWidth="1"/>
    <col min="9989" max="9990" width="16.5703125" style="10" bestFit="1" customWidth="1"/>
    <col min="9991" max="9991" width="11.5703125" style="10" bestFit="1" customWidth="1"/>
    <col min="9992" max="10239" width="9.140625" style="10"/>
    <col min="10240" max="10240" width="28.5703125" style="10" customWidth="1"/>
    <col min="10241" max="10241" width="16.5703125" style="10" customWidth="1"/>
    <col min="10242" max="10242" width="20.7109375" style="10" customWidth="1"/>
    <col min="10243" max="10243" width="18.42578125" style="10" customWidth="1"/>
    <col min="10244" max="10244" width="19.42578125" style="10" customWidth="1"/>
    <col min="10245" max="10246" width="16.5703125" style="10" bestFit="1" customWidth="1"/>
    <col min="10247" max="10247" width="11.5703125" style="10" bestFit="1" customWidth="1"/>
    <col min="10248" max="10495" width="9.140625" style="10"/>
    <col min="10496" max="10496" width="28.5703125" style="10" customWidth="1"/>
    <col min="10497" max="10497" width="16.5703125" style="10" customWidth="1"/>
    <col min="10498" max="10498" width="20.7109375" style="10" customWidth="1"/>
    <col min="10499" max="10499" width="18.42578125" style="10" customWidth="1"/>
    <col min="10500" max="10500" width="19.42578125" style="10" customWidth="1"/>
    <col min="10501" max="10502" width="16.5703125" style="10" bestFit="1" customWidth="1"/>
    <col min="10503" max="10503" width="11.5703125" style="10" bestFit="1" customWidth="1"/>
    <col min="10504" max="10751" width="9.140625" style="10"/>
    <col min="10752" max="10752" width="28.5703125" style="10" customWidth="1"/>
    <col min="10753" max="10753" width="16.5703125" style="10" customWidth="1"/>
    <col min="10754" max="10754" width="20.7109375" style="10" customWidth="1"/>
    <col min="10755" max="10755" width="18.42578125" style="10" customWidth="1"/>
    <col min="10756" max="10756" width="19.42578125" style="10" customWidth="1"/>
    <col min="10757" max="10758" width="16.5703125" style="10" bestFit="1" customWidth="1"/>
    <col min="10759" max="10759" width="11.5703125" style="10" bestFit="1" customWidth="1"/>
    <col min="10760" max="11007" width="9.140625" style="10"/>
    <col min="11008" max="11008" width="28.5703125" style="10" customWidth="1"/>
    <col min="11009" max="11009" width="16.5703125" style="10" customWidth="1"/>
    <col min="11010" max="11010" width="20.7109375" style="10" customWidth="1"/>
    <col min="11011" max="11011" width="18.42578125" style="10" customWidth="1"/>
    <col min="11012" max="11012" width="19.42578125" style="10" customWidth="1"/>
    <col min="11013" max="11014" width="16.5703125" style="10" bestFit="1" customWidth="1"/>
    <col min="11015" max="11015" width="11.5703125" style="10" bestFit="1" customWidth="1"/>
    <col min="11016" max="11263" width="9.140625" style="10"/>
    <col min="11264" max="11264" width="28.5703125" style="10" customWidth="1"/>
    <col min="11265" max="11265" width="16.5703125" style="10" customWidth="1"/>
    <col min="11266" max="11266" width="20.7109375" style="10" customWidth="1"/>
    <col min="11267" max="11267" width="18.42578125" style="10" customWidth="1"/>
    <col min="11268" max="11268" width="19.42578125" style="10" customWidth="1"/>
    <col min="11269" max="11270" width="16.5703125" style="10" bestFit="1" customWidth="1"/>
    <col min="11271" max="11271" width="11.5703125" style="10" bestFit="1" customWidth="1"/>
    <col min="11272" max="11519" width="9.140625" style="10"/>
    <col min="11520" max="11520" width="28.5703125" style="10" customWidth="1"/>
    <col min="11521" max="11521" width="16.5703125" style="10" customWidth="1"/>
    <col min="11522" max="11522" width="20.7109375" style="10" customWidth="1"/>
    <col min="11523" max="11523" width="18.42578125" style="10" customWidth="1"/>
    <col min="11524" max="11524" width="19.42578125" style="10" customWidth="1"/>
    <col min="11525" max="11526" width="16.5703125" style="10" bestFit="1" customWidth="1"/>
    <col min="11527" max="11527" width="11.5703125" style="10" bestFit="1" customWidth="1"/>
    <col min="11528" max="11775" width="9.140625" style="10"/>
    <col min="11776" max="11776" width="28.5703125" style="10" customWidth="1"/>
    <col min="11777" max="11777" width="16.5703125" style="10" customWidth="1"/>
    <col min="11778" max="11778" width="20.7109375" style="10" customWidth="1"/>
    <col min="11779" max="11779" width="18.42578125" style="10" customWidth="1"/>
    <col min="11780" max="11780" width="19.42578125" style="10" customWidth="1"/>
    <col min="11781" max="11782" width="16.5703125" style="10" bestFit="1" customWidth="1"/>
    <col min="11783" max="11783" width="11.5703125" style="10" bestFit="1" customWidth="1"/>
    <col min="11784" max="12031" width="9.140625" style="10"/>
    <col min="12032" max="12032" width="28.5703125" style="10" customWidth="1"/>
    <col min="12033" max="12033" width="16.5703125" style="10" customWidth="1"/>
    <col min="12034" max="12034" width="20.7109375" style="10" customWidth="1"/>
    <col min="12035" max="12035" width="18.42578125" style="10" customWidth="1"/>
    <col min="12036" max="12036" width="19.42578125" style="10" customWidth="1"/>
    <col min="12037" max="12038" width="16.5703125" style="10" bestFit="1" customWidth="1"/>
    <col min="12039" max="12039" width="11.5703125" style="10" bestFit="1" customWidth="1"/>
    <col min="12040" max="12287" width="9.140625" style="10"/>
    <col min="12288" max="12288" width="28.5703125" style="10" customWidth="1"/>
    <col min="12289" max="12289" width="16.5703125" style="10" customWidth="1"/>
    <col min="12290" max="12290" width="20.7109375" style="10" customWidth="1"/>
    <col min="12291" max="12291" width="18.42578125" style="10" customWidth="1"/>
    <col min="12292" max="12292" width="19.42578125" style="10" customWidth="1"/>
    <col min="12293" max="12294" width="16.5703125" style="10" bestFit="1" customWidth="1"/>
    <col min="12295" max="12295" width="11.5703125" style="10" bestFit="1" customWidth="1"/>
    <col min="12296" max="12543" width="9.140625" style="10"/>
    <col min="12544" max="12544" width="28.5703125" style="10" customWidth="1"/>
    <col min="12545" max="12545" width="16.5703125" style="10" customWidth="1"/>
    <col min="12546" max="12546" width="20.7109375" style="10" customWidth="1"/>
    <col min="12547" max="12547" width="18.42578125" style="10" customWidth="1"/>
    <col min="12548" max="12548" width="19.42578125" style="10" customWidth="1"/>
    <col min="12549" max="12550" width="16.5703125" style="10" bestFit="1" customWidth="1"/>
    <col min="12551" max="12551" width="11.5703125" style="10" bestFit="1" customWidth="1"/>
    <col min="12552" max="12799" width="9.140625" style="10"/>
    <col min="12800" max="12800" width="28.5703125" style="10" customWidth="1"/>
    <col min="12801" max="12801" width="16.5703125" style="10" customWidth="1"/>
    <col min="12802" max="12802" width="20.7109375" style="10" customWidth="1"/>
    <col min="12803" max="12803" width="18.42578125" style="10" customWidth="1"/>
    <col min="12804" max="12804" width="19.42578125" style="10" customWidth="1"/>
    <col min="12805" max="12806" width="16.5703125" style="10" bestFit="1" customWidth="1"/>
    <col min="12807" max="12807" width="11.5703125" style="10" bestFit="1" customWidth="1"/>
    <col min="12808" max="13055" width="9.140625" style="10"/>
    <col min="13056" max="13056" width="28.5703125" style="10" customWidth="1"/>
    <col min="13057" max="13057" width="16.5703125" style="10" customWidth="1"/>
    <col min="13058" max="13058" width="20.7109375" style="10" customWidth="1"/>
    <col min="13059" max="13059" width="18.42578125" style="10" customWidth="1"/>
    <col min="13060" max="13060" width="19.42578125" style="10" customWidth="1"/>
    <col min="13061" max="13062" width="16.5703125" style="10" bestFit="1" customWidth="1"/>
    <col min="13063" max="13063" width="11.5703125" style="10" bestFit="1" customWidth="1"/>
    <col min="13064" max="13311" width="9.140625" style="10"/>
    <col min="13312" max="13312" width="28.5703125" style="10" customWidth="1"/>
    <col min="13313" max="13313" width="16.5703125" style="10" customWidth="1"/>
    <col min="13314" max="13314" width="20.7109375" style="10" customWidth="1"/>
    <col min="13315" max="13315" width="18.42578125" style="10" customWidth="1"/>
    <col min="13316" max="13316" width="19.42578125" style="10" customWidth="1"/>
    <col min="13317" max="13318" width="16.5703125" style="10" bestFit="1" customWidth="1"/>
    <col min="13319" max="13319" width="11.5703125" style="10" bestFit="1" customWidth="1"/>
    <col min="13320" max="13567" width="9.140625" style="10"/>
    <col min="13568" max="13568" width="28.5703125" style="10" customWidth="1"/>
    <col min="13569" max="13569" width="16.5703125" style="10" customWidth="1"/>
    <col min="13570" max="13570" width="20.7109375" style="10" customWidth="1"/>
    <col min="13571" max="13571" width="18.42578125" style="10" customWidth="1"/>
    <col min="13572" max="13572" width="19.42578125" style="10" customWidth="1"/>
    <col min="13573" max="13574" width="16.5703125" style="10" bestFit="1" customWidth="1"/>
    <col min="13575" max="13575" width="11.5703125" style="10" bestFit="1" customWidth="1"/>
    <col min="13576" max="13823" width="9.140625" style="10"/>
    <col min="13824" max="13824" width="28.5703125" style="10" customWidth="1"/>
    <col min="13825" max="13825" width="16.5703125" style="10" customWidth="1"/>
    <col min="13826" max="13826" width="20.7109375" style="10" customWidth="1"/>
    <col min="13827" max="13827" width="18.42578125" style="10" customWidth="1"/>
    <col min="13828" max="13828" width="19.42578125" style="10" customWidth="1"/>
    <col min="13829" max="13830" width="16.5703125" style="10" bestFit="1" customWidth="1"/>
    <col min="13831" max="13831" width="11.5703125" style="10" bestFit="1" customWidth="1"/>
    <col min="13832" max="14079" width="9.140625" style="10"/>
    <col min="14080" max="14080" width="28.5703125" style="10" customWidth="1"/>
    <col min="14081" max="14081" width="16.5703125" style="10" customWidth="1"/>
    <col min="14082" max="14082" width="20.7109375" style="10" customWidth="1"/>
    <col min="14083" max="14083" width="18.42578125" style="10" customWidth="1"/>
    <col min="14084" max="14084" width="19.42578125" style="10" customWidth="1"/>
    <col min="14085" max="14086" width="16.5703125" style="10" bestFit="1" customWidth="1"/>
    <col min="14087" max="14087" width="11.5703125" style="10" bestFit="1" customWidth="1"/>
    <col min="14088" max="14335" width="9.140625" style="10"/>
    <col min="14336" max="14336" width="28.5703125" style="10" customWidth="1"/>
    <col min="14337" max="14337" width="16.5703125" style="10" customWidth="1"/>
    <col min="14338" max="14338" width="20.7109375" style="10" customWidth="1"/>
    <col min="14339" max="14339" width="18.42578125" style="10" customWidth="1"/>
    <col min="14340" max="14340" width="19.42578125" style="10" customWidth="1"/>
    <col min="14341" max="14342" width="16.5703125" style="10" bestFit="1" customWidth="1"/>
    <col min="14343" max="14343" width="11.5703125" style="10" bestFit="1" customWidth="1"/>
    <col min="14344" max="14591" width="9.140625" style="10"/>
    <col min="14592" max="14592" width="28.5703125" style="10" customWidth="1"/>
    <col min="14593" max="14593" width="16.5703125" style="10" customWidth="1"/>
    <col min="14594" max="14594" width="20.7109375" style="10" customWidth="1"/>
    <col min="14595" max="14595" width="18.42578125" style="10" customWidth="1"/>
    <col min="14596" max="14596" width="19.42578125" style="10" customWidth="1"/>
    <col min="14597" max="14598" width="16.5703125" style="10" bestFit="1" customWidth="1"/>
    <col min="14599" max="14599" width="11.5703125" style="10" bestFit="1" customWidth="1"/>
    <col min="14600" max="14847" width="9.140625" style="10"/>
    <col min="14848" max="14848" width="28.5703125" style="10" customWidth="1"/>
    <col min="14849" max="14849" width="16.5703125" style="10" customWidth="1"/>
    <col min="14850" max="14850" width="20.7109375" style="10" customWidth="1"/>
    <col min="14851" max="14851" width="18.42578125" style="10" customWidth="1"/>
    <col min="14852" max="14852" width="19.42578125" style="10" customWidth="1"/>
    <col min="14853" max="14854" width="16.5703125" style="10" bestFit="1" customWidth="1"/>
    <col min="14855" max="14855" width="11.5703125" style="10" bestFit="1" customWidth="1"/>
    <col min="14856" max="15103" width="9.140625" style="10"/>
    <col min="15104" max="15104" width="28.5703125" style="10" customWidth="1"/>
    <col min="15105" max="15105" width="16.5703125" style="10" customWidth="1"/>
    <col min="15106" max="15106" width="20.7109375" style="10" customWidth="1"/>
    <col min="15107" max="15107" width="18.42578125" style="10" customWidth="1"/>
    <col min="15108" max="15108" width="19.42578125" style="10" customWidth="1"/>
    <col min="15109" max="15110" width="16.5703125" style="10" bestFit="1" customWidth="1"/>
    <col min="15111" max="15111" width="11.5703125" style="10" bestFit="1" customWidth="1"/>
    <col min="15112" max="15359" width="9.140625" style="10"/>
    <col min="15360" max="15360" width="28.5703125" style="10" customWidth="1"/>
    <col min="15361" max="15361" width="16.5703125" style="10" customWidth="1"/>
    <col min="15362" max="15362" width="20.7109375" style="10" customWidth="1"/>
    <col min="15363" max="15363" width="18.42578125" style="10" customWidth="1"/>
    <col min="15364" max="15364" width="19.42578125" style="10" customWidth="1"/>
    <col min="15365" max="15366" width="16.5703125" style="10" bestFit="1" customWidth="1"/>
    <col min="15367" max="15367" width="11.5703125" style="10" bestFit="1" customWidth="1"/>
    <col min="15368" max="15615" width="9.140625" style="10"/>
    <col min="15616" max="15616" width="28.5703125" style="10" customWidth="1"/>
    <col min="15617" max="15617" width="16.5703125" style="10" customWidth="1"/>
    <col min="15618" max="15618" width="20.7109375" style="10" customWidth="1"/>
    <col min="15619" max="15619" width="18.42578125" style="10" customWidth="1"/>
    <col min="15620" max="15620" width="19.42578125" style="10" customWidth="1"/>
    <col min="15621" max="15622" width="16.5703125" style="10" bestFit="1" customWidth="1"/>
    <col min="15623" max="15623" width="11.5703125" style="10" bestFit="1" customWidth="1"/>
    <col min="15624" max="15871" width="9.140625" style="10"/>
    <col min="15872" max="15872" width="28.5703125" style="10" customWidth="1"/>
    <col min="15873" max="15873" width="16.5703125" style="10" customWidth="1"/>
    <col min="15874" max="15874" width="20.7109375" style="10" customWidth="1"/>
    <col min="15875" max="15875" width="18.42578125" style="10" customWidth="1"/>
    <col min="15876" max="15876" width="19.42578125" style="10" customWidth="1"/>
    <col min="15877" max="15878" width="16.5703125" style="10" bestFit="1" customWidth="1"/>
    <col min="15879" max="15879" width="11.5703125" style="10" bestFit="1" customWidth="1"/>
    <col min="15880" max="16127" width="9.140625" style="10"/>
    <col min="16128" max="16128" width="28.5703125" style="10" customWidth="1"/>
    <col min="16129" max="16129" width="16.5703125" style="10" customWidth="1"/>
    <col min="16130" max="16130" width="20.7109375" style="10" customWidth="1"/>
    <col min="16131" max="16131" width="18.42578125" style="10" customWidth="1"/>
    <col min="16132" max="16132" width="19.42578125" style="10" customWidth="1"/>
    <col min="16133" max="16134" width="16.5703125" style="10" bestFit="1" customWidth="1"/>
    <col min="16135" max="16135" width="11.5703125" style="10" bestFit="1" customWidth="1"/>
    <col min="16136" max="16384" width="9.140625" style="10"/>
  </cols>
  <sheetData>
    <row r="1" spans="1:8" ht="15.75" hidden="1" x14ac:dyDescent="0.25">
      <c r="A1" s="123" t="s">
        <v>81</v>
      </c>
      <c r="B1" s="123"/>
      <c r="C1" s="123"/>
      <c r="D1" s="92"/>
      <c r="E1" s="92"/>
    </row>
    <row r="2" spans="1:8" ht="30" customHeight="1" x14ac:dyDescent="0.2">
      <c r="A2" s="124" t="s">
        <v>117</v>
      </c>
      <c r="B2" s="124"/>
      <c r="C2" s="124"/>
      <c r="D2" s="92"/>
      <c r="E2" s="92"/>
    </row>
    <row r="3" spans="1:8" ht="30" customHeight="1" x14ac:dyDescent="0.2">
      <c r="A3" s="124" t="s">
        <v>70</v>
      </c>
      <c r="B3" s="124"/>
      <c r="C3" s="124"/>
      <c r="D3" s="92"/>
      <c r="E3" s="92"/>
    </row>
    <row r="4" spans="1:8" ht="49.5" customHeight="1" x14ac:dyDescent="0.2">
      <c r="A4" s="126" t="s">
        <v>83</v>
      </c>
      <c r="B4" s="126"/>
      <c r="C4" s="126"/>
      <c r="D4" s="92"/>
      <c r="E4" s="92"/>
    </row>
    <row r="5" spans="1:8" ht="99.95" customHeight="1" x14ac:dyDescent="0.2">
      <c r="A5" s="125" t="s">
        <v>82</v>
      </c>
      <c r="B5" s="125"/>
      <c r="C5" s="105" t="s">
        <v>119</v>
      </c>
      <c r="D5" s="92"/>
      <c r="E5" s="92"/>
    </row>
    <row r="6" spans="1:8" ht="59.25" customHeight="1" x14ac:dyDescent="0.2">
      <c r="A6" s="60" t="s">
        <v>84</v>
      </c>
      <c r="B6" s="60" t="s">
        <v>1</v>
      </c>
      <c r="C6" s="61" t="s">
        <v>118</v>
      </c>
      <c r="D6" s="92"/>
      <c r="E6" s="92" t="s">
        <v>29</v>
      </c>
      <c r="F6" s="11" t="s">
        <v>71</v>
      </c>
    </row>
    <row r="7" spans="1:8" ht="18.75" customHeight="1" x14ac:dyDescent="0.2">
      <c r="A7" s="120" t="s">
        <v>13</v>
      </c>
      <c r="B7" s="121"/>
      <c r="C7" s="122"/>
      <c r="D7" s="92"/>
      <c r="E7" s="92"/>
      <c r="F7" s="11"/>
    </row>
    <row r="8" spans="1:8" ht="28.5" customHeight="1" x14ac:dyDescent="0.25">
      <c r="A8" s="52" t="s">
        <v>85</v>
      </c>
      <c r="B8" s="26" t="s">
        <v>54</v>
      </c>
      <c r="C8" s="53">
        <f>SUM('проект стадия Р'!E15)</f>
        <v>2261201.4270000001</v>
      </c>
      <c r="D8" s="93"/>
      <c r="E8" s="94"/>
      <c r="G8" s="13"/>
    </row>
    <row r="9" spans="1:8" ht="28.5" customHeight="1" x14ac:dyDescent="0.25">
      <c r="A9" s="52" t="s">
        <v>86</v>
      </c>
      <c r="B9" s="26" t="s">
        <v>54</v>
      </c>
      <c r="C9" s="53">
        <f>'арочный (1)'!E13+'проект арочный Р (2)'!E13+'проект арочный (3)'!E13</f>
        <v>120734.976</v>
      </c>
      <c r="D9" s="93"/>
      <c r="E9" s="94"/>
      <c r="G9" s="13"/>
    </row>
    <row r="10" spans="1:8" ht="31.5" customHeight="1" x14ac:dyDescent="0.25">
      <c r="A10" s="52" t="s">
        <v>72</v>
      </c>
      <c r="B10" s="26" t="s">
        <v>54</v>
      </c>
      <c r="C10" s="53">
        <f>'коммуникации стадия Р'!E11</f>
        <v>159776.712</v>
      </c>
      <c r="D10" s="93"/>
      <c r="E10" s="94"/>
      <c r="G10" s="13"/>
    </row>
    <row r="11" spans="1:8" ht="31.5" customHeight="1" x14ac:dyDescent="0.25">
      <c r="A11" s="52" t="s">
        <v>87</v>
      </c>
      <c r="B11" s="26" t="s">
        <v>54</v>
      </c>
      <c r="C11" s="53">
        <f>'мост бердяшка'!E16</f>
        <v>475777.19999999995</v>
      </c>
      <c r="D11" s="93"/>
      <c r="E11" s="94"/>
      <c r="G11" s="13"/>
    </row>
    <row r="12" spans="1:8" ht="24.75" customHeight="1" x14ac:dyDescent="0.2">
      <c r="A12" s="14"/>
      <c r="B12" s="64" t="s">
        <v>14</v>
      </c>
      <c r="C12" s="53">
        <f>SUM(C8:C11)</f>
        <v>3017490.3149999995</v>
      </c>
      <c r="D12" s="95"/>
      <c r="E12" s="92"/>
      <c r="F12" s="12"/>
      <c r="G12" s="13"/>
      <c r="H12" s="13"/>
    </row>
    <row r="13" spans="1:8" ht="18.75" hidden="1" customHeight="1" x14ac:dyDescent="0.2">
      <c r="A13" s="96"/>
      <c r="B13" s="92"/>
      <c r="C13" s="92"/>
      <c r="D13" s="92"/>
      <c r="E13" s="92"/>
    </row>
    <row r="14" spans="1:8" ht="15" customHeight="1" x14ac:dyDescent="0.2">
      <c r="A14" s="96"/>
      <c r="B14" s="92"/>
      <c r="C14" s="104"/>
      <c r="D14" s="92"/>
      <c r="E14" s="92"/>
    </row>
    <row r="15" spans="1:8" s="98" customFormat="1" ht="15" customHeight="1" x14ac:dyDescent="0.25">
      <c r="A15" s="97" t="s">
        <v>112</v>
      </c>
      <c r="B15" s="97" t="s">
        <v>113</v>
      </c>
      <c r="C15" s="97"/>
      <c r="D15" s="97"/>
      <c r="E15" s="97"/>
      <c r="F15" s="97"/>
      <c r="G15" s="97"/>
    </row>
    <row r="16" spans="1:8" s="98" customFormat="1" ht="15" customHeight="1" x14ac:dyDescent="0.25">
      <c r="A16" s="97"/>
      <c r="B16" s="97"/>
      <c r="C16" s="97"/>
      <c r="D16" s="99"/>
      <c r="E16" s="97"/>
      <c r="F16" s="97"/>
      <c r="G16" s="97"/>
    </row>
    <row r="17" spans="1:7" s="98" customFormat="1" ht="15" customHeight="1" x14ac:dyDescent="0.25">
      <c r="A17" s="97" t="s">
        <v>114</v>
      </c>
      <c r="B17" s="97" t="s">
        <v>113</v>
      </c>
      <c r="C17" s="97"/>
      <c r="D17" s="100"/>
      <c r="E17" s="97"/>
      <c r="F17" s="97"/>
      <c r="G17" s="97"/>
    </row>
    <row r="18" spans="1:7" ht="15" customHeight="1" x14ac:dyDescent="0.2">
      <c r="A18" s="92"/>
      <c r="B18" s="92"/>
      <c r="C18" s="92"/>
      <c r="D18" s="92"/>
      <c r="E18" s="92"/>
    </row>
    <row r="19" spans="1:7" ht="15" customHeight="1" x14ac:dyDescent="0.2"/>
    <row r="20" spans="1:7" ht="15" customHeight="1" x14ac:dyDescent="0.2"/>
  </sheetData>
  <mergeCells count="6">
    <mergeCell ref="A7:C7"/>
    <mergeCell ref="A1:C1"/>
    <mergeCell ref="A2:C2"/>
    <mergeCell ref="A3:C3"/>
    <mergeCell ref="A5:B5"/>
    <mergeCell ref="A4:C4"/>
  </mergeCells>
  <printOptions horizontalCentered="1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проект стадия Р</vt:lpstr>
      <vt:lpstr>арочный (1)</vt:lpstr>
      <vt:lpstr>проект арочный Р (2)</vt:lpstr>
      <vt:lpstr>проект арочный (3)</vt:lpstr>
      <vt:lpstr>коммуникации стадия Р</vt:lpstr>
      <vt:lpstr>мост бердяшка</vt:lpstr>
      <vt:lpstr>СВОДНАЯ СМЕТА</vt:lpstr>
      <vt:lpstr>'арочный (1)'!Область_печати</vt:lpstr>
      <vt:lpstr>'коммуникации стадия Р'!Область_печати</vt:lpstr>
      <vt:lpstr>'мост бердяшка'!Область_печати</vt:lpstr>
      <vt:lpstr>'проект арочный (3)'!Область_печати</vt:lpstr>
      <vt:lpstr>'проект арочный Р (2)'!Область_печати</vt:lpstr>
      <vt:lpstr>'проект стадия Р'!Область_печати</vt:lpstr>
      <vt:lpstr>'СВОДНАЯ СМЕТА'!Область_печати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PTO-5</dc:creator>
  <cp:lastModifiedBy>Гладких</cp:lastModifiedBy>
  <cp:lastPrinted>2017-11-09T05:10:10Z</cp:lastPrinted>
  <dcterms:created xsi:type="dcterms:W3CDTF">2017-08-16T06:27:58Z</dcterms:created>
  <dcterms:modified xsi:type="dcterms:W3CDTF">2017-11-09T05:22:04Z</dcterms:modified>
</cp:coreProperties>
</file>